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8. PAGANDO PROVEEDORES\"/>
    </mc:Choice>
  </mc:AlternateContent>
  <bookViews>
    <workbookView xWindow="0" yWindow="0" windowWidth="20490" windowHeight="6165" tabRatio="763" activeTab="6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Diario'!$A$5:$M$286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P12" i="16" l="1"/>
  <c r="M12" i="16"/>
  <c r="K12" i="16"/>
  <c r="G12" i="16"/>
  <c r="D12" i="16"/>
  <c r="P11" i="16"/>
  <c r="O11" i="16"/>
  <c r="M11" i="16"/>
  <c r="K11" i="16"/>
  <c r="D11" i="16"/>
  <c r="G273" i="1"/>
  <c r="G274" i="1"/>
  <c r="L274" i="1"/>
  <c r="J274" i="1"/>
  <c r="J273" i="1"/>
  <c r="L273" i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N324" i="2"/>
  <c r="N323" i="2"/>
  <c r="N5" i="2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I3" i="2" s="1"/>
  <c r="N3" i="2" s="1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<sst xmlns="http://schemas.openxmlformats.org/spreadsheetml/2006/main" count="4200" uniqueCount="1799">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</sst>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16" fontId="0" fillId="0" borderId="0" xfId="0" applyNumberFormat="1"/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7" totalsRowShown="0" headerRowDxfId="10" dataDxfId="9">
  <autoFilter ref="A1:D37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48"/>
  <sheetViews>
    <sheetView showGridLines="0" zoomScale="115" zoomScaleNormal="115" workbookViewId="0">
      <pane ySplit="5" topLeftCell="A6" activePane="bottomLeft" state="frozen"/>
      <selection pane="bottomLeft" activeCell="I273" sqref="I273:L273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6">
        <f>SUM(K:K)-SUM(L:L)</f>
        <v>-0.28549998998641968</v>
      </c>
      <c r="J1" s="187"/>
      <c r="K1" s="19"/>
      <c r="L1" s="19"/>
      <c r="M1" s="19"/>
    </row>
    <row r="2" spans="1:13" ht="15.75" thickBot="1" x14ac:dyDescent="0.3">
      <c r="D2" s="124" t="s">
        <v>1380</v>
      </c>
      <c r="I2" s="188" t="s">
        <v>1385</v>
      </c>
      <c r="J2" s="18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86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collapsed="1" x14ac:dyDescent="0.25">
      <c r="A270" s="22" t="s">
        <v>1573</v>
      </c>
      <c r="B270" s="29" t="s">
        <v>1792</v>
      </c>
      <c r="C270" s="145">
        <v>41673</v>
      </c>
      <c r="D270" s="22">
        <v>77512</v>
      </c>
      <c r="E270" s="145">
        <v>41648</v>
      </c>
      <c r="F270" s="27">
        <v>860563589</v>
      </c>
      <c r="G270" s="22" t="str">
        <f>IFERROR(VLOOKUP(F270,TERCEROS[],3,FALSE),"")</f>
        <v>DIGITAL KOMPRE S.A.</v>
      </c>
      <c r="H270" s="22" t="s">
        <v>1793</v>
      </c>
      <c r="I270" s="22">
        <v>233595</v>
      </c>
      <c r="J270" s="22" t="str">
        <f t="shared" si="34"/>
        <v xml:space="preserve">OTROS </v>
      </c>
      <c r="K270" s="24">
        <v>1705200</v>
      </c>
      <c r="L270" s="24"/>
      <c r="M270" s="24"/>
    </row>
    <row r="271" spans="1:13" x14ac:dyDescent="0.25">
      <c r="A271" s="22" t="s">
        <v>1573</v>
      </c>
      <c r="B271" s="29" t="s">
        <v>1792</v>
      </c>
      <c r="C271" s="145">
        <v>41673</v>
      </c>
      <c r="D271" s="22">
        <v>77512</v>
      </c>
      <c r="E271" s="145">
        <v>41648</v>
      </c>
      <c r="F271" s="27">
        <v>860563589</v>
      </c>
      <c r="G271" s="22" t="str">
        <f>IFERROR(VLOOKUP(F271,TERCEROS[],3,FALSE),"")</f>
        <v>DIGITAL KOMPRE S.A.</v>
      </c>
      <c r="H271" s="22" t="s">
        <v>1793</v>
      </c>
      <c r="I271" s="22">
        <v>1110050501</v>
      </c>
      <c r="J271" s="22" t="str">
        <f t="shared" si="34"/>
        <v>CUENTA CORRIENTE NO. 074-604125-08</v>
      </c>
      <c r="K271" s="24"/>
      <c r="L271" s="24">
        <f>+K270</f>
        <v>1705200</v>
      </c>
      <c r="M271" s="24" t="s">
        <v>1794</v>
      </c>
    </row>
    <row r="272" spans="1:13" x14ac:dyDescent="0.25">
      <c r="A272" s="22" t="s">
        <v>1573</v>
      </c>
      <c r="B272" s="29" t="s">
        <v>1795</v>
      </c>
      <c r="C272" s="145">
        <v>41673</v>
      </c>
      <c r="D272" s="22" t="s">
        <v>1664</v>
      </c>
      <c r="E272" s="145">
        <v>41656</v>
      </c>
      <c r="F272" s="27">
        <v>800652351</v>
      </c>
      <c r="G272" s="22" t="str">
        <f>IFERROR(VLOOKUP(F272,TERCEROS[],3,FALSE),"")</f>
        <v>SURTIDOR KP LTDA</v>
      </c>
      <c r="H272" s="22" t="s">
        <v>1667</v>
      </c>
      <c r="I272" s="22">
        <v>220501</v>
      </c>
      <c r="J272" s="22" t="str">
        <f t="shared" si="34"/>
        <v>PROVEEDORES NACIONALES</v>
      </c>
      <c r="K272" s="24">
        <v>800400</v>
      </c>
      <c r="L272" s="24"/>
      <c r="M272" s="24"/>
    </row>
    <row r="273" spans="1:13" x14ac:dyDescent="0.25">
      <c r="A273" s="22" t="s">
        <v>1573</v>
      </c>
      <c r="B273" s="29" t="s">
        <v>1795</v>
      </c>
      <c r="C273" s="145">
        <v>41673</v>
      </c>
      <c r="D273" s="22" t="s">
        <v>1664</v>
      </c>
      <c r="E273" s="145">
        <v>41656</v>
      </c>
      <c r="F273" s="27">
        <v>800652351</v>
      </c>
      <c r="G273" s="22" t="str">
        <f>IFERROR(VLOOKUP(F273,TERCEROS[],3,FALSE),"")</f>
        <v>SURTIDOR KP LTDA</v>
      </c>
      <c r="H273" s="22" t="s">
        <v>1667</v>
      </c>
      <c r="I273" s="22">
        <v>421040</v>
      </c>
      <c r="J273" s="22" t="str">
        <f t="shared" si="34"/>
        <v xml:space="preserve">DESCUENTOS COMERCIALES CONDICIONADOS </v>
      </c>
      <c r="K273" s="24"/>
      <c r="L273" s="24">
        <f>+K272*0.08</f>
        <v>64032</v>
      </c>
      <c r="M273" s="24"/>
    </row>
    <row r="274" spans="1:13" x14ac:dyDescent="0.25">
      <c r="A274" s="22" t="s">
        <v>1573</v>
      </c>
      <c r="B274" s="29" t="s">
        <v>1795</v>
      </c>
      <c r="C274" s="145">
        <v>41673</v>
      </c>
      <c r="D274" s="22" t="s">
        <v>1664</v>
      </c>
      <c r="E274" s="145">
        <v>41656</v>
      </c>
      <c r="F274" s="27">
        <v>800652351</v>
      </c>
      <c r="G274" s="22" t="str">
        <f>IFERROR(VLOOKUP(F274,TERCEROS[],3,FALSE),"")</f>
        <v>SURTIDOR KP LTDA</v>
      </c>
      <c r="H274" s="22" t="s">
        <v>1667</v>
      </c>
      <c r="I274" s="22">
        <v>1110050501</v>
      </c>
      <c r="J274" s="22" t="str">
        <f t="shared" si="34"/>
        <v>CUENTA CORRIENTE NO. 074-604125-08</v>
      </c>
      <c r="K274" s="24"/>
      <c r="L274" s="24">
        <f>+K272-L273</f>
        <v>736368</v>
      </c>
      <c r="M274" s="24" t="s">
        <v>1796</v>
      </c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3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3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3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3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3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3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3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3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3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3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3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3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</sheetData>
  <autoFilter ref="A5:M28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$A$4:$A$2617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7"/>
  <sheetViews>
    <sheetView workbookViewId="0">
      <selection activeCell="A4" sqref="A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</sheetData>
  <dataValidations count="1">
    <dataValidation type="list" allowBlank="1" showInputMessage="1" showErrorMessage="1" sqref="D2:D37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1532" workbookViewId="0">
      <selection activeCell="A1543" sqref="A154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0" t="s">
        <v>10</v>
      </c>
      <c r="B1" s="191"/>
      <c r="C1" s="192"/>
    </row>
    <row r="2" spans="1:3" x14ac:dyDescent="0.25">
      <c r="A2" s="193"/>
      <c r="B2" s="194"/>
      <c r="C2" s="19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6" t="s">
        <v>1386</v>
      </c>
      <c r="B1" s="196"/>
      <c r="C1" s="196"/>
      <c r="D1" s="196"/>
      <c r="E1" s="196"/>
      <c r="F1" s="197" t="s">
        <v>1387</v>
      </c>
      <c r="G1" s="197"/>
      <c r="H1" s="197"/>
      <c r="I1" s="197" t="s">
        <v>1388</v>
      </c>
      <c r="J1" s="197"/>
      <c r="K1" s="196" t="s">
        <v>1389</v>
      </c>
      <c r="L1" s="196"/>
      <c r="M1" s="196"/>
    </row>
    <row r="2" spans="1:13" ht="15.75" thickBot="1" x14ac:dyDescent="0.3">
      <c r="A2" s="196"/>
      <c r="B2" s="196"/>
      <c r="C2" s="196"/>
      <c r="D2" s="196"/>
      <c r="E2" s="196"/>
      <c r="F2" s="197"/>
      <c r="G2" s="197"/>
      <c r="H2" s="197"/>
      <c r="I2" s="197"/>
      <c r="J2" s="197"/>
      <c r="K2" s="196"/>
      <c r="L2" s="196"/>
      <c r="M2" s="196"/>
    </row>
    <row r="3" spans="1:13" ht="15.75" thickBot="1" x14ac:dyDescent="0.3">
      <c r="A3" s="198" t="s">
        <v>1538</v>
      </c>
      <c r="B3" s="198"/>
      <c r="C3" s="198"/>
      <c r="D3" s="198"/>
      <c r="E3" s="198"/>
      <c r="F3" s="199">
        <v>8000</v>
      </c>
      <c r="G3" s="199"/>
      <c r="H3" s="199"/>
      <c r="I3" s="199">
        <v>10</v>
      </c>
      <c r="J3" s="199"/>
      <c r="K3" s="200" t="s">
        <v>1401</v>
      </c>
      <c r="L3" s="200"/>
      <c r="M3" s="200"/>
    </row>
    <row r="4" spans="1:13" ht="15.75" thickBot="1" x14ac:dyDescent="0.3">
      <c r="A4" s="198"/>
      <c r="B4" s="198"/>
      <c r="C4" s="198"/>
      <c r="D4" s="198"/>
      <c r="E4" s="198"/>
      <c r="F4" s="199"/>
      <c r="G4" s="199"/>
      <c r="H4" s="199"/>
      <c r="I4" s="199"/>
      <c r="J4" s="199"/>
      <c r="K4" s="200"/>
      <c r="L4" s="200"/>
      <c r="M4" s="200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7" t="s">
        <v>1382</v>
      </c>
      <c r="B6" s="209" t="s">
        <v>1390</v>
      </c>
      <c r="C6" s="211" t="s">
        <v>1391</v>
      </c>
      <c r="D6" s="212"/>
      <c r="E6" s="213" t="s">
        <v>1392</v>
      </c>
      <c r="F6" s="213"/>
      <c r="G6" s="214"/>
      <c r="H6" s="215" t="s">
        <v>1393</v>
      </c>
      <c r="I6" s="215"/>
      <c r="J6" s="215"/>
      <c r="K6" s="204" t="s">
        <v>1394</v>
      </c>
      <c r="L6" s="205"/>
      <c r="M6" s="206"/>
    </row>
    <row r="7" spans="1:13" ht="15.75" thickBot="1" x14ac:dyDescent="0.3">
      <c r="A7" s="208"/>
      <c r="B7" s="210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1" t="s">
        <v>1400</v>
      </c>
      <c r="C16" s="202"/>
      <c r="D16" s="20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6" t="s">
        <v>1386</v>
      </c>
      <c r="B20" s="196"/>
      <c r="C20" s="196"/>
      <c r="D20" s="196"/>
      <c r="E20" s="196"/>
      <c r="F20" s="197" t="s">
        <v>1387</v>
      </c>
      <c r="G20" s="197"/>
      <c r="H20" s="197"/>
      <c r="I20" s="197" t="s">
        <v>1388</v>
      </c>
      <c r="J20" s="197"/>
      <c r="K20" s="196" t="s">
        <v>1389</v>
      </c>
      <c r="L20" s="196"/>
      <c r="M20" s="196"/>
    </row>
    <row r="21" spans="1:13" ht="15.75" thickBot="1" x14ac:dyDescent="0.3">
      <c r="A21" s="196"/>
      <c r="B21" s="196"/>
      <c r="C21" s="196"/>
      <c r="D21" s="196"/>
      <c r="E21" s="196"/>
      <c r="F21" s="197"/>
      <c r="G21" s="197"/>
      <c r="H21" s="197"/>
      <c r="I21" s="197"/>
      <c r="J21" s="197"/>
      <c r="K21" s="196"/>
      <c r="L21" s="196"/>
      <c r="M21" s="196"/>
    </row>
    <row r="22" spans="1:13" ht="15.75" thickBot="1" x14ac:dyDescent="0.3">
      <c r="A22" s="198" t="s">
        <v>1539</v>
      </c>
      <c r="B22" s="198"/>
      <c r="C22" s="198"/>
      <c r="D22" s="198"/>
      <c r="E22" s="198"/>
      <c r="F22" s="199">
        <v>3000</v>
      </c>
      <c r="G22" s="199"/>
      <c r="H22" s="199"/>
      <c r="I22" s="199">
        <v>40</v>
      </c>
      <c r="J22" s="199"/>
      <c r="K22" s="200" t="s">
        <v>1401</v>
      </c>
      <c r="L22" s="200"/>
      <c r="M22" s="200"/>
    </row>
    <row r="23" spans="1:13" ht="15.75" thickBot="1" x14ac:dyDescent="0.3">
      <c r="A23" s="198"/>
      <c r="B23" s="198"/>
      <c r="C23" s="198"/>
      <c r="D23" s="198"/>
      <c r="E23" s="198"/>
      <c r="F23" s="199"/>
      <c r="G23" s="199"/>
      <c r="H23" s="199"/>
      <c r="I23" s="199"/>
      <c r="J23" s="199"/>
      <c r="K23" s="200"/>
      <c r="L23" s="200"/>
      <c r="M23" s="200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7" t="s">
        <v>1382</v>
      </c>
      <c r="B25" s="209" t="s">
        <v>1390</v>
      </c>
      <c r="C25" s="211" t="s">
        <v>1391</v>
      </c>
      <c r="D25" s="212"/>
      <c r="E25" s="213" t="s">
        <v>1392</v>
      </c>
      <c r="F25" s="213"/>
      <c r="G25" s="214"/>
      <c r="H25" s="215" t="s">
        <v>1393</v>
      </c>
      <c r="I25" s="215"/>
      <c r="J25" s="215"/>
      <c r="K25" s="204" t="s">
        <v>1394</v>
      </c>
      <c r="L25" s="205"/>
      <c r="M25" s="206"/>
    </row>
    <row r="26" spans="1:13" ht="15.75" thickBot="1" x14ac:dyDescent="0.3">
      <c r="A26" s="208"/>
      <c r="B26" s="210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1" t="s">
        <v>1400</v>
      </c>
      <c r="C33" s="202"/>
      <c r="D33" s="20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6" t="s">
        <v>1386</v>
      </c>
      <c r="B39" s="196"/>
      <c r="C39" s="196"/>
      <c r="D39" s="196"/>
      <c r="E39" s="196"/>
      <c r="F39" s="197" t="s">
        <v>1387</v>
      </c>
      <c r="G39" s="197"/>
      <c r="H39" s="197"/>
      <c r="I39" s="197" t="s">
        <v>1388</v>
      </c>
      <c r="J39" s="197"/>
      <c r="K39" s="196" t="s">
        <v>1389</v>
      </c>
      <c r="L39" s="196"/>
      <c r="M39" s="196"/>
    </row>
    <row r="40" spans="1:13" ht="15.75" thickBot="1" x14ac:dyDescent="0.3">
      <c r="A40" s="196"/>
      <c r="B40" s="196"/>
      <c r="C40" s="196"/>
      <c r="D40" s="196"/>
      <c r="E40" s="196"/>
      <c r="F40" s="197"/>
      <c r="G40" s="197"/>
      <c r="H40" s="197"/>
      <c r="I40" s="197"/>
      <c r="J40" s="197"/>
      <c r="K40" s="196"/>
      <c r="L40" s="196"/>
      <c r="M40" s="196"/>
    </row>
    <row r="41" spans="1:13" ht="15.75" thickBot="1" x14ac:dyDescent="0.3">
      <c r="A41" s="198" t="s">
        <v>1540</v>
      </c>
      <c r="B41" s="198"/>
      <c r="C41" s="198"/>
      <c r="D41" s="198"/>
      <c r="E41" s="198"/>
      <c r="F41" s="199">
        <v>3000</v>
      </c>
      <c r="G41" s="199"/>
      <c r="H41" s="199"/>
      <c r="I41" s="199">
        <v>40</v>
      </c>
      <c r="J41" s="199"/>
      <c r="K41" s="200" t="s">
        <v>1401</v>
      </c>
      <c r="L41" s="200"/>
      <c r="M41" s="200"/>
    </row>
    <row r="42" spans="1:13" ht="15.75" thickBot="1" x14ac:dyDescent="0.3">
      <c r="A42" s="198"/>
      <c r="B42" s="198"/>
      <c r="C42" s="198"/>
      <c r="D42" s="198"/>
      <c r="E42" s="198"/>
      <c r="F42" s="199"/>
      <c r="G42" s="199"/>
      <c r="H42" s="199"/>
      <c r="I42" s="199"/>
      <c r="J42" s="199"/>
      <c r="K42" s="200"/>
      <c r="L42" s="200"/>
      <c r="M42" s="200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7" t="s">
        <v>1382</v>
      </c>
      <c r="B44" s="209" t="s">
        <v>1390</v>
      </c>
      <c r="C44" s="211" t="s">
        <v>1391</v>
      </c>
      <c r="D44" s="212"/>
      <c r="E44" s="213" t="s">
        <v>1392</v>
      </c>
      <c r="F44" s="213"/>
      <c r="G44" s="214"/>
      <c r="H44" s="215" t="s">
        <v>1393</v>
      </c>
      <c r="I44" s="215"/>
      <c r="J44" s="215"/>
      <c r="K44" s="204" t="s">
        <v>1394</v>
      </c>
      <c r="L44" s="205"/>
      <c r="M44" s="206"/>
    </row>
    <row r="45" spans="1:13" ht="15.75" thickBot="1" x14ac:dyDescent="0.3">
      <c r="A45" s="208"/>
      <c r="B45" s="210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1" t="s">
        <v>1400</v>
      </c>
      <c r="C52" s="202"/>
      <c r="D52" s="20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2" t="s">
        <v>1537</v>
      </c>
      <c r="Q3" s="223"/>
      <c r="R3" s="224"/>
    </row>
    <row r="4" spans="1:18" ht="51.75" thickBot="1" x14ac:dyDescent="0.3">
      <c r="A4" s="122">
        <v>27485</v>
      </c>
      <c r="C4" s="228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5"/>
      <c r="Q4" s="226"/>
      <c r="R4" s="227"/>
    </row>
    <row r="5" spans="1:18" ht="39.75" customHeight="1" thickBot="1" x14ac:dyDescent="0.3">
      <c r="C5" s="229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0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6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7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7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7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7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7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7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7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8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6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7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7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7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7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7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7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7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7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7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7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7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8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6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7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8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6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7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7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7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7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8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9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0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0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0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0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0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0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0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0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0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0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1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9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0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1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6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7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7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8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 filterMode="1">
    <tabColor theme="1"/>
  </sheetPr>
  <dimension ref="A1:Q324"/>
  <sheetViews>
    <sheetView showGridLines="0" zoomScale="130" zoomScaleNormal="130" workbookViewId="0">
      <selection activeCell="C3" sqref="C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1" t="s">
        <v>1412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hidden="1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hidden="1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hidden="1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hidden="1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hidden="1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hidden="1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hidden="1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hidden="1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hidden="1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hidden="1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hidden="1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hidden="1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hidden="1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hidden="1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hidden="1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hidden="1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hidden="1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hidden="1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hidden="1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hidden="1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hidden="1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hidden="1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hidden="1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hidden="1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hidden="1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hidden="1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hidden="1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hidden="1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hidden="1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hidden="1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hidden="1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hidden="1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hidden="1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hidden="1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hidden="1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hidden="1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hidden="1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hidden="1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hidden="1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hidden="1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hidden="1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hidden="1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hidden="1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hidden="1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hidden="1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hidden="1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hidden="1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hidden="1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hidden="1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hidden="1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hidden="1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hidden="1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hidden="1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hidden="1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hidden="1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hidden="1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hidden="1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hidden="1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hidden="1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hidden="1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hidden="1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hidden="1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hidden="1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hidden="1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hidden="1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hidden="1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hidden="1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hidden="1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hidden="1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hidden="1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hidden="1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hidden="1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hidden="1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hidden="1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hidden="1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hidden="1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hidden="1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hidden="1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hidden="1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hidden="1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hidden="1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hidden="1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hidden="1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hidden="1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hidden="1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hidden="1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hidden="1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hidden="1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hidden="1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hidden="1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hidden="1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hidden="1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hidden="1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hidden="1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hidden="1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hidden="1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hidden="1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hidden="1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hidden="1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hidden="1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hidden="1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hidden="1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hidden="1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hidden="1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hidden="1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hidden="1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hidden="1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hidden="1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hidden="1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hidden="1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hidden="1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hidden="1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hidden="1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hidden="1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hidden="1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hidden="1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hidden="1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hidden="1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hidden="1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hidden="1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hidden="1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hidden="1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hidden="1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hidden="1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hidden="1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hidden="1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hidden="1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hidden="1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hidden="1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hidden="1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hidden="1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hidden="1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hidden="1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hidden="1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hidden="1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hidden="1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hidden="1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hidden="1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hidden="1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hidden="1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hidden="1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hidden="1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hidden="1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hidden="1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hidden="1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hidden="1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hidden="1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hidden="1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hidden="1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hidden="1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hidden="1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hidden="1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hidden="1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hidden="1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hidden="1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hidden="1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hidden="1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hidden="1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hidden="1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hidden="1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hidden="1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hidden="1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hidden="1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hidden="1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hidden="1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hidden="1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hidden="1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hidden="1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hidden="1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hidden="1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hidden="1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hidden="1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hidden="1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hidden="1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hidden="1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hidden="1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hidden="1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hidden="1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hidden="1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hidden="1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hidden="1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hidden="1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hidden="1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hidden="1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hidden="1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hidden="1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hidden="1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hidden="1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hidden="1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hidden="1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hidden="1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hidden="1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hidden="1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hidden="1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hidden="1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hidden="1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hidden="1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hidden="1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hidden="1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hidden="1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hidden="1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hidden="1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hidden="1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hidden="1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hidden="1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hidden="1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hidden="1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hidden="1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hidden="1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hidden="1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hidden="1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hidden="1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hidden="1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hidden="1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hidden="1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hidden="1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hidden="1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hidden="1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hidden="1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hidden="1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hidden="1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hidden="1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hidden="1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hidden="1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hidden="1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hidden="1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hidden="1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hidden="1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hidden="1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hidden="1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hidden="1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hidden="1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hidden="1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hidden="1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hidden="1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hidden="1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hidden="1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hidden="1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hidden="1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hidden="1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hidden="1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hidden="1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hidden="1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hidden="1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hidden="1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hidden="1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hidden="1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hidden="1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hidden="1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hidden="1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hidden="1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hidden="1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hidden="1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hidden="1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hidden="1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hidden="1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hidden="1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hidden="1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hidden="1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hidden="1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hidden="1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hidden="1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hidden="1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hidden="1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hidden="1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hidden="1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hidden="1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hidden="1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hidden="1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hidden="1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hidden="1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hidden="1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hidden="1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hidden="1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hidden="1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hidden="1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hidden="1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hidden="1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hidden="1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hidden="1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hidden="1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hidden="1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hidden="1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hidden="1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hidden="1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hidden="1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hidden="1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hidden="1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hidden="1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hidden="1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hidden="1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hidden="1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hidden="1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hidden="1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hidden="1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hidden="1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hidden="1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hidden="1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hidden="1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hidden="1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hidden="1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hidden="1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hidden="1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hidden="1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hidden="1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hidden="1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hidden="1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hidden="1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hidden="1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hidden="1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hidden="1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hidden="1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hidden="1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hidden="1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hidden="1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hidden="1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hidden="1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hidden="1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2">
    <filterColumn colId="0">
      <filters>
        <filter val="999666777"/>
      </filters>
    </filterColumn>
  </autoFilter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abSelected="1" topLeftCell="G1" zoomScale="130" zoomScaleNormal="130" workbookViewId="0">
      <selection activeCell="Q12" sqref="Q12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1" t="s">
        <v>1422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3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x14ac:dyDescent="0.25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245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4" t="s">
        <v>1428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6" t="s">
        <v>1547</v>
      </c>
      <c r="E1" s="237"/>
      <c r="F1" s="237"/>
      <c r="G1" s="237"/>
      <c r="H1" s="237"/>
      <c r="I1" s="237"/>
      <c r="J1" s="237"/>
      <c r="K1" s="237"/>
      <c r="L1" s="238"/>
    </row>
    <row r="2" spans="1:12" x14ac:dyDescent="0.25">
      <c r="D2" s="239"/>
      <c r="E2" s="240"/>
      <c r="F2" s="240"/>
      <c r="G2" s="240"/>
      <c r="H2" s="240"/>
      <c r="I2" s="240"/>
      <c r="J2" s="240"/>
      <c r="K2" s="240"/>
      <c r="L2" s="241"/>
    </row>
    <row r="3" spans="1:12" x14ac:dyDescent="0.25">
      <c r="D3" s="239"/>
      <c r="E3" s="240"/>
      <c r="F3" s="240"/>
      <c r="G3" s="240"/>
      <c r="H3" s="240"/>
      <c r="I3" s="240"/>
      <c r="J3" s="240"/>
      <c r="K3" s="240"/>
      <c r="L3" s="241"/>
    </row>
    <row r="4" spans="1:12" ht="15.75" thickBot="1" x14ac:dyDescent="0.3">
      <c r="D4" s="242"/>
      <c r="E4" s="243"/>
      <c r="F4" s="243"/>
      <c r="G4" s="243"/>
      <c r="H4" s="243"/>
      <c r="I4" s="243"/>
      <c r="J4" s="243"/>
      <c r="K4" s="243"/>
      <c r="L4" s="24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2014-04-22T15:57:37Z</dcterms:modified>
</cp:coreProperties>
</file>