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321" activeTab="0"/>
  </bookViews>
  <sheets>
    <sheet name="Formulario" sheetId="1" r:id="rId1"/>
    <sheet name="DETALLE" sheetId="2" r:id="rId2"/>
  </sheets>
  <externalReferences>
    <externalReference r:id="rId5"/>
  </externalReferences>
  <definedNames>
    <definedName name="_xlfn.IFERROR" hidden="1">#NAME?</definedName>
    <definedName name="_xlnm.Print_Area" localSheetId="0">'Formulario'!$A$4:$CC$67</definedName>
    <definedName name="PUC">'[1]PUC'!$A$4:$C$2645</definedName>
  </definedNames>
  <calcPr fullCalcOnLoad="1"/>
</workbook>
</file>

<file path=xl/sharedStrings.xml><?xml version="1.0" encoding="utf-8"?>
<sst xmlns="http://schemas.openxmlformats.org/spreadsheetml/2006/main" count="381" uniqueCount="228">
  <si>
    <t>4. Número de formularo</t>
  </si>
  <si>
    <t>5. Número de Identificaciín Tributaria (NIT)</t>
  </si>
  <si>
    <t>6. DV</t>
  </si>
  <si>
    <t>7. Primer apellido</t>
  </si>
  <si>
    <t xml:space="preserve">8. Segundo apellido </t>
  </si>
  <si>
    <t>9. Primer nombre</t>
  </si>
  <si>
    <t xml:space="preserve">10. Otros nombres </t>
  </si>
  <si>
    <t>11. Razón social</t>
  </si>
  <si>
    <t>Firma del declarante o de quien lo representa</t>
  </si>
  <si>
    <t xml:space="preserve">980. Pago Total </t>
  </si>
  <si>
    <t>$</t>
  </si>
  <si>
    <t>982. Código Contador o Revisor Fiscal</t>
  </si>
  <si>
    <t>996. Espacio para el Autoadhesivo de la entidad recaudadora</t>
  </si>
  <si>
    <t>983. No. Tarjeta Profesional</t>
  </si>
  <si>
    <t>Privada</t>
  </si>
  <si>
    <t>Datos del declarante</t>
  </si>
  <si>
    <t xml:space="preserve">Si es una corrección indique: </t>
  </si>
  <si>
    <t>25.Código</t>
  </si>
  <si>
    <t>26. No. Formulario anterior</t>
  </si>
  <si>
    <t>Colombia</t>
  </si>
  <si>
    <t>Un compromiso que no podemos evadir</t>
  </si>
  <si>
    <t>Lea Cuidadosamente las instrucciones</t>
  </si>
  <si>
    <t>1. año</t>
  </si>
  <si>
    <t>3. Periodo</t>
  </si>
  <si>
    <t>12. Cod Direccion seccional</t>
  </si>
  <si>
    <t>997. Espacio exclusivo para el sello de la entidad recaudadora</t>
  </si>
  <si>
    <t>(Fecha Efectiva de la transacción)</t>
  </si>
  <si>
    <t>24. Periodicidad de la declaración, Marque "x".</t>
  </si>
  <si>
    <t>Bimestral</t>
  </si>
  <si>
    <t>Cuatrimestral</t>
  </si>
  <si>
    <t>Anual</t>
  </si>
  <si>
    <t>Importaciones</t>
  </si>
  <si>
    <t>Compras</t>
  </si>
  <si>
    <t>De bienes gravados a la tarifa del 5%</t>
  </si>
  <si>
    <t>De bienes gravados a la tarifa general</t>
  </si>
  <si>
    <t>De bienes y servicios gravados provenientes de Zonas Francas</t>
  </si>
  <si>
    <t>De bienes no gravados</t>
  </si>
  <si>
    <t>De bienes y servicios no gravados provenientes de Zonas Francas</t>
  </si>
  <si>
    <t>De servicios</t>
  </si>
  <si>
    <t>Nacionales</t>
  </si>
  <si>
    <t>Total Compras e importaciones brutas (Sume 42 a 52)</t>
  </si>
  <si>
    <t>Devoluciones en compras anuladas, rescindidas o resueltas en este periodo</t>
  </si>
  <si>
    <t>Total compras netas realizadas durante el período (53 - 54)</t>
  </si>
  <si>
    <t>Impuesto generado</t>
  </si>
  <si>
    <t>A la tarifa del 5%</t>
  </si>
  <si>
    <t>A la tarifa general</t>
  </si>
  <si>
    <t>Sobre AIU en operaciones gravadas (Base gravable especial)</t>
  </si>
  <si>
    <t>En juegos de suerte y azar</t>
  </si>
  <si>
    <t>En venta de cerveza de producción nacional o importada</t>
  </si>
  <si>
    <t>Liquidación privada</t>
  </si>
  <si>
    <t>95. No. Identificación signatario.</t>
  </si>
  <si>
    <t>96. DV</t>
  </si>
  <si>
    <t>IVA recuperado en devoluciones en compras anuladas, rescindidas o resueltas</t>
  </si>
  <si>
    <t>Total impuesto generado por operaciones gravadas (Sume 56 a 62)</t>
  </si>
  <si>
    <t>Liquidación privada (Continuación)</t>
  </si>
  <si>
    <t>Por importaciones gravadas a la tarifa del 5%</t>
  </si>
  <si>
    <t>Por importaciones gravadas a la tarifa general</t>
  </si>
  <si>
    <t xml:space="preserve"> De bienes y servicios gravados provenientes de Zonas Francas</t>
  </si>
  <si>
    <t>Por compras de bienes gravados a la tarifa del 5%</t>
  </si>
  <si>
    <t>Por compras de bienes gravados a la tarifa general</t>
  </si>
  <si>
    <t>Por servicios gravados a la tarifa del 5%</t>
  </si>
  <si>
    <t>Por servicios gravados a la tarifa general</t>
  </si>
  <si>
    <t>Total impuesto pagado o facturado (Sume 64 a 70)</t>
  </si>
  <si>
    <t>IVA retenido en operaciones con régimen simplificado</t>
  </si>
  <si>
    <t>IVA retenido por servicios prestados en Colombia por no domiciliados o no residentes</t>
  </si>
  <si>
    <t>IVA resultante por devoluciones en ventas anuladas, rescindidas o resueltas</t>
  </si>
  <si>
    <t>IVA descontable por Impuesto Nacional a  la gasolina y al ACPM</t>
  </si>
  <si>
    <t>Ajuste impuestos descontables (pérdidas, hurto o castigo de inventarios)</t>
  </si>
  <si>
    <t>Impuesto descontable</t>
  </si>
  <si>
    <r>
      <rPr>
        <b/>
        <sz val="14"/>
        <rFont val="Century Gothic"/>
        <family val="2"/>
      </rPr>
      <t>Saldo a pagar por el período fiscal</t>
    </r>
    <r>
      <rPr>
        <sz val="14"/>
        <rFont val="Century Gothic"/>
        <family val="2"/>
      </rPr>
      <t xml:space="preserve"> (63 - 77, si el resultado es menor a cero escriba 0)</t>
    </r>
  </si>
  <si>
    <t>Saldo a favor del período fiscal anterior</t>
  </si>
  <si>
    <t>Retenciones por IVA que le practicaron</t>
  </si>
  <si>
    <t>Sanciones</t>
  </si>
  <si>
    <t>Por diferencia de tarifa en este período si presenta saldo a favor</t>
  </si>
  <si>
    <t>Por diferencia de tarifa acumulado en periodos anteriores pendiente por aplicar</t>
  </si>
  <si>
    <t>Por diferencia de tarifa susceptible de ser aplicado  al siguiente periodo (86 + 87)</t>
  </si>
  <si>
    <t>Exceso descontable</t>
  </si>
  <si>
    <t>Que le practicaron en este período no aplicada</t>
  </si>
  <si>
    <t>Que le practicaron en períodos anteriores, no aplicada</t>
  </si>
  <si>
    <t>Susceptible de ser aplicada al siguiente período (89 +90)</t>
  </si>
  <si>
    <t>Descontable por ventas del período</t>
  </si>
  <si>
    <t>Retención de IVA</t>
  </si>
  <si>
    <t>Descontable períodos anteriores sobre las ventas del período</t>
  </si>
  <si>
    <t>Exceso impuesto descontable no susceptible de solicitarse en devolución y/o compensación (85 - 88 - 91)</t>
  </si>
  <si>
    <t>Control de saldos</t>
  </si>
  <si>
    <r>
      <rPr>
        <b/>
        <sz val="14"/>
        <rFont val="Century Gothic"/>
        <family val="2"/>
      </rPr>
      <t>Saldo a favor del período fiscal</t>
    </r>
    <r>
      <rPr>
        <sz val="14"/>
        <rFont val="Century Gothic"/>
        <family val="2"/>
      </rPr>
      <t xml:space="preserve"> (77 - 63, si el resultado es menor a cero escriba 0)</t>
    </r>
  </si>
  <si>
    <r>
      <rPr>
        <b/>
        <sz val="14"/>
        <rFont val="Century Gothic"/>
        <family val="2"/>
      </rPr>
      <t>Saldo a pagar por impuesto</t>
    </r>
    <r>
      <rPr>
        <sz val="14"/>
        <rFont val="Century Gothic"/>
        <family val="2"/>
      </rPr>
      <t xml:space="preserve"> (78 - 80 - 81 resultado es menor a cero escriba 0)</t>
    </r>
  </si>
  <si>
    <r>
      <rPr>
        <b/>
        <sz val="14"/>
        <rFont val="Century Gothic"/>
        <family val="2"/>
      </rPr>
      <t>Total saldo a pagar por este período</t>
    </r>
    <r>
      <rPr>
        <sz val="14"/>
        <rFont val="Century Gothic"/>
        <family val="2"/>
      </rPr>
      <t xml:space="preserve"> (78 -79 - 80 - 81 + 83, si el resultado es negativo escriba 0)</t>
    </r>
  </si>
  <si>
    <r>
      <rPr>
        <b/>
        <sz val="14"/>
        <rFont val="Century Gothic"/>
        <family val="2"/>
      </rPr>
      <t>o Total saldo a favor por este período</t>
    </r>
    <r>
      <rPr>
        <sz val="14"/>
        <rFont val="Century Gothic"/>
        <family val="2"/>
      </rPr>
      <t xml:space="preserve"> (79 + 80 + 81 - 78 - 83, si el resultado es negativo escriba 0)</t>
    </r>
  </si>
  <si>
    <r>
      <rPr>
        <b/>
        <sz val="14"/>
        <rFont val="Century Gothic"/>
        <family val="2"/>
      </rPr>
      <t>Total Impuestos descontables</t>
    </r>
    <r>
      <rPr>
        <sz val="14"/>
        <rFont val="Century Gothic"/>
        <family val="2"/>
      </rPr>
      <t xml:space="preserve"> (71 + 72 + 73 + 74 + 75 - 76)</t>
    </r>
  </si>
  <si>
    <t>Por operaciones gravadas al 5%</t>
  </si>
  <si>
    <t>Por operaciones gravadas a la tarifa general</t>
  </si>
  <si>
    <t>A.I.U por operaciones gravadas (Base Gravable especial)</t>
  </si>
  <si>
    <t>Por exportacion de bienes</t>
  </si>
  <si>
    <t>Por exportacion de servicios</t>
  </si>
  <si>
    <t>Total Ingresos brutos (sume 27 a 38)</t>
  </si>
  <si>
    <t>Por operaciones no gravadas</t>
  </si>
  <si>
    <t>Total Ingresos netos recibidos durante el periodo (39-40)</t>
  </si>
  <si>
    <t>Devoluciones en ventas anuladas, rescindidas o resueltas</t>
  </si>
  <si>
    <t>Por venta de cerveza de producción nacional o importada</t>
  </si>
  <si>
    <t>Por operaciones exentas (Arts. 477, 478 y 481 E.T.)</t>
  </si>
  <si>
    <t>Por juegos de suerte y azar</t>
  </si>
  <si>
    <t>Por ventas a zonas francas</t>
  </si>
  <si>
    <t>Por ventas a sociedades de comercializacion internacional</t>
  </si>
  <si>
    <t>Por operaciones excluidas</t>
  </si>
  <si>
    <t>Ingresos</t>
  </si>
  <si>
    <t>981. Cód Representación</t>
  </si>
  <si>
    <t>Firma Revisor Fiscal o Contador                        994. Con Salvedades</t>
  </si>
  <si>
    <t>Coloque el timbre de la maquina registradora al dorso de este formulario</t>
  </si>
  <si>
    <t xml:space="preserve">Declaración del Impuesto sobre las Ventas - IVA </t>
  </si>
  <si>
    <t>De servicios gravados a la tarifa del 5%</t>
  </si>
  <si>
    <t>De servicios gravados a la tarifa general</t>
  </si>
  <si>
    <t>En retiro de inventario para activos fijos, consumo, muestras gratis o donaciones</t>
  </si>
  <si>
    <t>De bienes y servicios excluidos, exentos y no gravados</t>
  </si>
  <si>
    <t>NUESTRO ALMACEN S.A.S.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</si>
  <si>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</si>
  <si>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</si>
  <si>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</si>
  <si>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</si>
  <si>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</si>
  <si>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</si>
  <si>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</si>
  <si>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</si>
  <si>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</si>
  <si>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</si>
  <si>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</si>
  <si>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</si>
  <si>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</si>
  <si>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FV-Factura de Venta</t>
  </si>
  <si>
    <t>01</t>
  </si>
  <si>
    <t>LUZ MOLINA</t>
  </si>
  <si>
    <t>VTA PANTALONES CONTADO</t>
  </si>
  <si>
    <t>VENTA DE PANTALONES</t>
  </si>
  <si>
    <t>02</t>
  </si>
  <si>
    <t>EL VESTIDOR S.A.S.</t>
  </si>
  <si>
    <t>VTA PANTALONES CD 70</t>
  </si>
  <si>
    <t>06</t>
  </si>
  <si>
    <t>LOS PANTALONEROS LTDA</t>
  </si>
  <si>
    <t>VTA 130 BLUSAS</t>
  </si>
  <si>
    <t>VENTA DE BLUSAS</t>
  </si>
  <si>
    <t>03</t>
  </si>
  <si>
    <t>ALMACEN TORONTO</t>
  </si>
  <si>
    <t>VTA PANTALONETAS</t>
  </si>
  <si>
    <t>VENTA DE PANTALONETAS</t>
  </si>
  <si>
    <t>04</t>
  </si>
  <si>
    <t>F Y ROPA S.A.S</t>
  </si>
  <si>
    <t>VTA DE CIA 110 PANTOLONETAS</t>
  </si>
  <si>
    <t>05</t>
  </si>
  <si>
    <t>RECICLADOS LTDA.</t>
  </si>
  <si>
    <t>VTA CJAS DE CARTON</t>
  </si>
  <si>
    <t xml:space="preserve">ENVASES Y EMPAQUES </t>
  </si>
  <si>
    <t>CD-Comprobante Diario</t>
  </si>
  <si>
    <t>09</t>
  </si>
  <si>
    <t>ACTRACO 15</t>
  </si>
  <si>
    <t>FINANTRO</t>
  </si>
  <si>
    <t>REND FINANC X INTERES</t>
  </si>
  <si>
    <t xml:space="preserve">INTERESES </t>
  </si>
  <si>
    <t>CE-Comprobante de Egreso</t>
  </si>
  <si>
    <t>18</t>
  </si>
  <si>
    <t>KP852</t>
  </si>
  <si>
    <t>SURTIDOR KP LTDA</t>
  </si>
  <si>
    <t>PGO FRA KP852</t>
  </si>
  <si>
    <t xml:space="preserve">DESCUENTOS COMERCIALES CONDICIONADOS </t>
  </si>
  <si>
    <t>10</t>
  </si>
  <si>
    <t>NUESTRO ALMACEN S.A.S</t>
  </si>
  <si>
    <t>SOBRA INVENT CONTEO FISICO</t>
  </si>
  <si>
    <t xml:space="preserve">APROVECHAMIENTOS </t>
  </si>
  <si>
    <t>NC-Nota Crédito</t>
  </si>
  <si>
    <t>DEVOL X DEFECTOS</t>
  </si>
  <si>
    <t>DEVOLUCION DE PANTALONES</t>
  </si>
  <si>
    <t>FC-Factura Compra</t>
  </si>
  <si>
    <t>FC41256</t>
  </si>
  <si>
    <t>FABRIWEAR LTDA</t>
  </si>
  <si>
    <t>Compra de Mcia</t>
  </si>
  <si>
    <t>DE PANTALONES</t>
  </si>
  <si>
    <t>120 UNI CPRA DE PANTALONES</t>
  </si>
  <si>
    <t>DEVOL EN CPRA 7 PANTALONES X TALLA</t>
  </si>
  <si>
    <t>07</t>
  </si>
  <si>
    <t>LA CASA DE LA ROPA S.A.S</t>
  </si>
  <si>
    <t>CPRA DE MCIA DE 150  BLUSAS</t>
  </si>
  <si>
    <t>DE BLUSAS</t>
  </si>
  <si>
    <t>08</t>
  </si>
  <si>
    <t>SOFIA MURILLO</t>
  </si>
  <si>
    <t>CPRA DE MCIA PANTALONETAS</t>
  </si>
  <si>
    <t>DE PANTALONETAS</t>
  </si>
  <si>
    <t>CJA-MENOR-001</t>
  </si>
  <si>
    <t>TIENDITA S.A.S.</t>
  </si>
  <si>
    <t>FAC. 8520 ALEMENTOS DE ASEO</t>
  </si>
  <si>
    <t>IVA DESCONTABLE</t>
  </si>
  <si>
    <t>EL SUPERMERCADO</t>
  </si>
  <si>
    <t>FAC. 663 INSUMOS DE CAFETERIA</t>
  </si>
  <si>
    <t>D002</t>
  </si>
  <si>
    <t>CAUSA CTA CB PGO M.MECTIL</t>
  </si>
  <si>
    <t>IM64512</t>
  </si>
  <si>
    <t>PGO 3 MES ADEL ARRIENDO LOCAL</t>
  </si>
  <si>
    <t>CAUS CTA COB 002 SERV REP LOC</t>
  </si>
  <si>
    <t>11</t>
  </si>
  <si>
    <t>CO001</t>
  </si>
  <si>
    <t>CAUSAC ENERO ASIST TECN</t>
  </si>
  <si>
    <t>LITOGRAFIA DIGITAL LTDA</t>
  </si>
  <si>
    <t>CAUS CPRA PROPAGANDA</t>
  </si>
  <si>
    <t>EXTRAC ENE-001</t>
  </si>
  <si>
    <t>ND CHEQUERA</t>
  </si>
  <si>
    <t>ND TRANS ENTRE CIUDADES</t>
  </si>
  <si>
    <t>IVA GENERADO</t>
  </si>
  <si>
    <t>IVA GENERADO EN OTRAS VENTAS GRAVADAS</t>
  </si>
  <si>
    <t>FELIPE MOLINA</t>
  </si>
  <si>
    <t>TENZA S.A.</t>
  </si>
  <si>
    <t xml:space="preserve">Pedro Mercado </t>
  </si>
  <si>
    <t>TELEFONIANDO S.A.S.</t>
  </si>
  <si>
    <t>PAGO FAC. TF452682 SERV TELEFONO</t>
  </si>
  <si>
    <t>FREDDY MACIAS</t>
  </si>
  <si>
    <t>IVA DESCONTABLE Por servicios gravados a la tarifa general</t>
  </si>
  <si>
    <t>IVA DESCONTABLE IVA retenido en operaciones con régimen simplificado</t>
  </si>
  <si>
    <t>IVA DESCONTABLE IVA IVA resultante por devoluciones en ventas anuladas, rescindidas o resueltas</t>
  </si>
  <si>
    <t>IMPUESTO A LAS VENTAS RETENIDO</t>
  </si>
  <si>
    <t>INGRESOS - Por operaciones gravadas a la tarifa general</t>
  </si>
  <si>
    <t>INGRESOS - Por operaciones excluidas</t>
  </si>
  <si>
    <t>INGRESOS - Por operaciones no gravadas</t>
  </si>
  <si>
    <t>INGRESOS - Devoluciones en ventas anuladas, rescindidas o resueltas</t>
  </si>
  <si>
    <t>COMPRAS-De servicios gravados a la tarifa general</t>
  </si>
  <si>
    <t>COMPRAS-De bienes gravados a la tarifa general</t>
  </si>
  <si>
    <t>COMPRAS-Devoluciones en compras anuladas, rescindidas o resueltas en este periodo</t>
  </si>
  <si>
    <t>GENERADO-A la tarifa general</t>
  </si>
  <si>
    <t>GENERADO-IVA recuperado en devoluciones en compras anuladas, rescindidas o resueltas</t>
  </si>
  <si>
    <t>IVA DESCONTABLE-Por compras de bienes gravados a la tarifa general</t>
  </si>
  <si>
    <t>BANCOMIO</t>
  </si>
  <si>
    <t>IVA EN SERV FINANCIEROS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</si>
</sst>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_ ;_ * \-#,##0.0_ ;_ * &quot;-&quot;??_ ;_ @_ "/>
    <numFmt numFmtId="185" formatCode="_ * #,##0_ ;_ * \-#,##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000_);_(* \(#,##0.0000\);_(* &quot;-&quot;??_);_(@_)"/>
    <numFmt numFmtId="193" formatCode="0.000"/>
    <numFmt numFmtId="194" formatCode="0.0000"/>
    <numFmt numFmtId="195" formatCode="#,##0;[Red]\(#,##0\)"/>
    <numFmt numFmtId="196" formatCode="#,##0;\(#,##0\)"/>
    <numFmt numFmtId="197" formatCode="[$-240A]d&quot; de &quot;mmmm&quot; de &quot;yyyy;@"/>
    <numFmt numFmtId="198" formatCode="#,##0.0;[Red]\(#,##0.0\)"/>
    <numFmt numFmtId="199" formatCode="#,##0.00;[Red]\(#,##0.00\)"/>
    <numFmt numFmtId="200" formatCode="#,##0.000;[Red]\(#,##0.000\)"/>
    <numFmt numFmtId="201" formatCode="0.0%"/>
    <numFmt numFmtId="202" formatCode="_(* #,##0_);_(* \(#,##0\);_(* &quot;-&quot;??_);_(@_)"/>
    <numFmt numFmtId="203" formatCode="_-* #,##0.0_-;\-* #,##0.0_-;_-* &quot;-&quot;??_-;_-@_-"/>
    <numFmt numFmtId="204" formatCode="_-* #,##0_-;\-* #,##0_-;_-* &quot;-&quot;??_-;_-@_-"/>
    <numFmt numFmtId="205" formatCode="#,##0;[Red]\ \(#,##0\)"/>
    <numFmt numFmtId="206" formatCode="0.0"/>
    <numFmt numFmtId="207" formatCode="_ * #,##0.000_ ;_ * \-#,##0.000_ ;_ * &quot;-&quot;??_ ;_ @_ "/>
    <numFmt numFmtId="208" formatCode="_ * #,##0.0000_ ;_ * \-#,##0.0000_ ;_ * &quot;-&quot;??_ ;_ @_ "/>
    <numFmt numFmtId="209" formatCode="0_ ;\-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10"/>
      <color indexed="18"/>
      <name val="Century Gothic"/>
      <family val="2"/>
    </font>
    <font>
      <sz val="10"/>
      <name val="Century Gothic"/>
      <family val="2"/>
    </font>
    <font>
      <sz val="16"/>
      <name val="Century Gothic"/>
      <family val="2"/>
    </font>
    <font>
      <sz val="50"/>
      <color indexed="9"/>
      <name val="Arial"/>
      <family val="2"/>
    </font>
    <font>
      <sz val="10"/>
      <color indexed="9"/>
      <name val="Arial"/>
      <family val="2"/>
    </font>
    <font>
      <sz val="7"/>
      <name val="Century Gothic"/>
      <family val="2"/>
    </font>
    <font>
      <sz val="12"/>
      <name val="Century Gothic"/>
      <family val="2"/>
    </font>
    <font>
      <sz val="7.5"/>
      <color indexed="9"/>
      <name val="Century Gothic"/>
      <family val="2"/>
    </font>
    <font>
      <b/>
      <sz val="7.5"/>
      <color indexed="8"/>
      <name val="Century Gothic"/>
      <family val="2"/>
    </font>
    <font>
      <sz val="7.5"/>
      <color indexed="8"/>
      <name val="Century Gothic"/>
      <family val="2"/>
    </font>
    <font>
      <b/>
      <sz val="8"/>
      <color indexed="8"/>
      <name val="Century Gothic"/>
      <family val="2"/>
    </font>
    <font>
      <sz val="16"/>
      <color indexed="8"/>
      <name val="Century Gothic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 val="single"/>
      <sz val="10"/>
      <name val="Century Gothic"/>
      <family val="2"/>
    </font>
    <font>
      <b/>
      <sz val="19"/>
      <name val="Verdana"/>
      <family val="2"/>
    </font>
    <font>
      <i/>
      <sz val="10"/>
      <name val="Verdana"/>
      <family val="2"/>
    </font>
    <font>
      <sz val="9"/>
      <name val="Arial"/>
      <family val="2"/>
    </font>
    <font>
      <b/>
      <sz val="9"/>
      <color indexed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sz val="22"/>
      <color indexed="2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18"/>
      <name val="Century Gothic"/>
      <family val="2"/>
    </font>
    <font>
      <b/>
      <sz val="16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name val="Century Gothic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Century Gothic"/>
      <family val="2"/>
    </font>
    <font>
      <sz val="8"/>
      <color indexed="8"/>
      <name val="Century Gothic"/>
      <family val="0"/>
    </font>
    <font>
      <sz val="11"/>
      <name val="Agency FB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9"/>
      <name val="Arial"/>
      <family val="2"/>
    </font>
    <font>
      <b/>
      <sz val="11"/>
      <color indexed="34"/>
      <name val="Agency FB"/>
      <family val="2"/>
    </font>
    <font>
      <sz val="11"/>
      <color indexed="8"/>
      <name val="Agency FB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23"/>
      <name val="Century Gothic"/>
      <family val="2"/>
    </font>
    <font>
      <b/>
      <sz val="12"/>
      <color indexed="23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6" tint="-0.4999699890613556"/>
      <name val="Arial"/>
      <family val="2"/>
    </font>
    <font>
      <b/>
      <sz val="11"/>
      <color rgb="FFFFFF00"/>
      <name val="Agency FB"/>
      <family val="2"/>
    </font>
    <font>
      <sz val="11"/>
      <color theme="1"/>
      <name val="Agency FB"/>
      <family val="2"/>
    </font>
    <font>
      <sz val="16"/>
      <color theme="1"/>
      <name val="Arial"/>
      <family val="2"/>
    </font>
    <font>
      <b/>
      <sz val="12"/>
      <color theme="0" tint="-0.4999699890613556"/>
      <name val="Century Gothic"/>
      <family val="2"/>
    </font>
    <font>
      <b/>
      <sz val="16"/>
      <color theme="1"/>
      <name val="Arial"/>
      <family val="2"/>
    </font>
    <font>
      <b/>
      <sz val="16"/>
      <color theme="1"/>
      <name val="Century Gothic"/>
      <family val="2"/>
    </font>
    <font>
      <b/>
      <sz val="10"/>
      <color theme="0" tint="-0.4999699890613556"/>
      <name val="Century Gothic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9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330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8A3E"/>
      </top>
      <bottom>
        <color indexed="63"/>
      </bottom>
    </border>
    <border>
      <left style="medium">
        <color rgb="FF008A3E"/>
      </left>
      <right>
        <color indexed="63"/>
      </right>
      <top>
        <color indexed="63"/>
      </top>
      <bottom>
        <color indexed="63"/>
      </bottom>
    </border>
    <border>
      <left style="medium">
        <color rgb="FF008A3E"/>
      </left>
      <right>
        <color indexed="63"/>
      </right>
      <top>
        <color indexed="63"/>
      </top>
      <bottom style="medium">
        <color rgb="FF008A3E"/>
      </bottom>
    </border>
    <border>
      <left>
        <color indexed="63"/>
      </left>
      <right>
        <color indexed="63"/>
      </right>
      <top>
        <color indexed="63"/>
      </top>
      <bottom style="medium">
        <color rgb="FF008A3E"/>
      </bottom>
    </border>
    <border>
      <left>
        <color indexed="63"/>
      </left>
      <right style="medium">
        <color rgb="FF008A3E"/>
      </right>
      <top>
        <color indexed="63"/>
      </top>
      <bottom>
        <color indexed="63"/>
      </bottom>
    </border>
    <border>
      <left>
        <color indexed="63"/>
      </left>
      <right style="medium">
        <color rgb="FF008A3E"/>
      </right>
      <top>
        <color indexed="63"/>
      </top>
      <bottom style="medium">
        <color rgb="FF008A3E"/>
      </bottom>
    </border>
    <border>
      <left style="medium">
        <color rgb="FF008A3E"/>
      </left>
      <right>
        <color indexed="63"/>
      </right>
      <top style="medium">
        <color rgb="FF008A3E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rgb="FF008A3E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rgb="FF008A3E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rgb="FF003300"/>
      </top>
      <bottom style="thick">
        <color rgb="FF003300"/>
      </bottom>
    </border>
    <border>
      <left>
        <color indexed="63"/>
      </left>
      <right>
        <color indexed="63"/>
      </right>
      <top style="thick">
        <color rgb="FF003A1A"/>
      </top>
      <bottom style="thick">
        <color rgb="FF003A1A"/>
      </bottom>
    </border>
    <border>
      <left style="medium">
        <color rgb="FF003A1A"/>
      </left>
      <right style="medium">
        <color rgb="FF003A1A"/>
      </right>
      <top style="thick">
        <color rgb="FF003A1A"/>
      </top>
      <bottom style="thick">
        <color rgb="FF003A1A"/>
      </bottom>
    </border>
    <border>
      <left style="thick">
        <color rgb="FF003A1A"/>
      </left>
      <right>
        <color indexed="63"/>
      </right>
      <top>
        <color indexed="63"/>
      </top>
      <bottom>
        <color indexed="63"/>
      </bottom>
    </border>
    <border>
      <left style="thick">
        <color rgb="FF003A1A"/>
      </left>
      <right style="thin">
        <color indexed="17"/>
      </right>
      <top>
        <color indexed="63"/>
      </top>
      <bottom style="thick">
        <color rgb="FF003A1A"/>
      </bottom>
    </border>
    <border>
      <left style="thin">
        <color indexed="17"/>
      </left>
      <right style="thin">
        <color indexed="17"/>
      </right>
      <top>
        <color indexed="63"/>
      </top>
      <bottom style="thick">
        <color rgb="FF003A1A"/>
      </bottom>
    </border>
    <border>
      <left>
        <color indexed="63"/>
      </left>
      <right style="medium">
        <color indexed="17"/>
      </right>
      <top>
        <color indexed="63"/>
      </top>
      <bottom style="thick">
        <color rgb="FF003A1A"/>
      </bottom>
    </border>
    <border>
      <left style="medium">
        <color indexed="17"/>
      </left>
      <right style="thick">
        <color rgb="FF003A1A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3A1A"/>
      </right>
      <top>
        <color indexed="63"/>
      </top>
      <bottom>
        <color indexed="63"/>
      </bottom>
    </border>
    <border>
      <left style="thick">
        <color rgb="FF003A1A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3A1A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3A1A"/>
      </top>
      <bottom style="thick">
        <color rgb="FF003A1A"/>
      </bottom>
    </border>
    <border>
      <left style="thick">
        <color rgb="FF008000"/>
      </left>
      <right>
        <color indexed="63"/>
      </right>
      <top style="thick">
        <color rgb="FF003A1A"/>
      </top>
      <bottom style="thick">
        <color rgb="FF008000"/>
      </bottom>
    </border>
    <border>
      <left>
        <color indexed="63"/>
      </left>
      <right>
        <color indexed="63"/>
      </right>
      <top style="thick">
        <color rgb="FF003A1A"/>
      </top>
      <bottom style="thick">
        <color rgb="FF008000"/>
      </bottom>
    </border>
    <border>
      <left style="thin"/>
      <right style="thin"/>
      <top style="thick">
        <color rgb="FF008000"/>
      </top>
      <bottom style="thin"/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3A1A"/>
      </left>
      <right style="thick">
        <color rgb="FF003A1A"/>
      </right>
      <top>
        <color indexed="63"/>
      </top>
      <bottom style="thin">
        <color rgb="FF003A1A"/>
      </bottom>
    </border>
    <border>
      <left style="thick">
        <color rgb="FF003A1A"/>
      </left>
      <right style="thick">
        <color rgb="FF003A1A"/>
      </right>
      <top style="thin">
        <color rgb="FF003A1A"/>
      </top>
      <bottom style="thin">
        <color rgb="FF003A1A"/>
      </bottom>
    </border>
    <border>
      <left style="thick">
        <color rgb="FF003A1A"/>
      </left>
      <right style="thick">
        <color rgb="FF003A1A"/>
      </right>
      <top style="thin">
        <color rgb="FF003A1A"/>
      </top>
      <bottom style="thick">
        <color rgb="FF003A1A"/>
      </bottom>
    </border>
    <border>
      <left style="thick">
        <color rgb="FF003A1A"/>
      </left>
      <right style="thick">
        <color rgb="FF003A1A"/>
      </right>
      <top style="thick">
        <color rgb="FF003A1A"/>
      </top>
      <bottom style="thin">
        <color rgb="FF003A1A"/>
      </bottom>
    </border>
    <border>
      <left style="thick">
        <color rgb="FF003A1A"/>
      </left>
      <right style="thick">
        <color rgb="FF003A1A"/>
      </right>
      <top style="thin">
        <color rgb="FF003A1A"/>
      </top>
      <bottom style="thick">
        <color rgb="FF003300"/>
      </bottom>
    </border>
    <border>
      <left style="thick"/>
      <right style="thick"/>
      <top style="thick">
        <color rgb="FF003300"/>
      </top>
      <bottom style="thin">
        <color rgb="FF003A1A"/>
      </bottom>
    </border>
    <border>
      <left style="thick"/>
      <right style="thick"/>
      <top style="thin">
        <color rgb="FF003A1A"/>
      </top>
      <bottom style="thin">
        <color rgb="FF003A1A"/>
      </bottom>
    </border>
    <border>
      <left style="thick"/>
      <right style="thick"/>
      <top style="thin">
        <color rgb="FF003A1A"/>
      </top>
      <bottom style="thick">
        <color rgb="FF003300"/>
      </bottom>
    </border>
    <border>
      <left style="thick">
        <color rgb="FF003300"/>
      </left>
      <right style="thick">
        <color rgb="FF003300"/>
      </right>
      <top style="thick">
        <color rgb="FF003300"/>
      </top>
      <bottom style="thin"/>
    </border>
    <border>
      <left style="thick">
        <color rgb="FF003300"/>
      </left>
      <right style="thick">
        <color rgb="FF003300"/>
      </right>
      <top style="thin"/>
      <bottom style="thin"/>
    </border>
    <border>
      <left style="thick">
        <color rgb="FF003300"/>
      </left>
      <right style="thick">
        <color rgb="FF003300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rgb="FF003A1A"/>
      </left>
      <right>
        <color indexed="63"/>
      </right>
      <top style="thin">
        <color rgb="FF003A1A"/>
      </top>
      <bottom style="thin">
        <color rgb="FF003A1A"/>
      </bottom>
    </border>
    <border>
      <left>
        <color indexed="63"/>
      </left>
      <right>
        <color indexed="63"/>
      </right>
      <top style="thin">
        <color rgb="FF003A1A"/>
      </top>
      <bottom style="thin">
        <color rgb="FF003A1A"/>
      </bottom>
    </border>
    <border>
      <left style="thick">
        <color rgb="FF003A1A"/>
      </left>
      <right>
        <color indexed="63"/>
      </right>
      <top style="thin">
        <color rgb="FF003A1A"/>
      </top>
      <bottom style="thick">
        <color rgb="FF003A1A"/>
      </bottom>
    </border>
    <border>
      <left>
        <color indexed="63"/>
      </left>
      <right>
        <color indexed="63"/>
      </right>
      <top style="thin">
        <color rgb="FF003A1A"/>
      </top>
      <bottom style="thick">
        <color rgb="FF003A1A"/>
      </bottom>
    </border>
    <border>
      <left>
        <color indexed="63"/>
      </left>
      <right style="thin">
        <color rgb="FF003A1A"/>
      </right>
      <top style="thin">
        <color rgb="FF003A1A"/>
      </top>
      <bottom style="thick">
        <color rgb="FF003A1A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ck">
        <color rgb="FF003A1A"/>
      </bottom>
    </border>
    <border>
      <left style="thin">
        <color rgb="FF003A1A"/>
      </left>
      <right style="thick">
        <color rgb="FF003A1A"/>
      </right>
      <top style="thin">
        <color rgb="FF003A1A"/>
      </top>
      <bottom style="thick">
        <color rgb="FF003A1A"/>
      </bottom>
    </border>
    <border>
      <left style="thick">
        <color rgb="FF003A1A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n">
        <color rgb="FF003A1A"/>
      </left>
      <right>
        <color indexed="63"/>
      </right>
      <top style="thin">
        <color rgb="FF003A1A"/>
      </top>
      <bottom style="thin">
        <color rgb="FF003A1A"/>
      </bottom>
    </border>
    <border>
      <left>
        <color indexed="63"/>
      </left>
      <right style="thick">
        <color rgb="FF003A1A"/>
      </right>
      <top style="thin">
        <color rgb="FF003A1A"/>
      </top>
      <bottom style="thin">
        <color rgb="FF003A1A"/>
      </bottom>
    </border>
    <border>
      <left>
        <color indexed="63"/>
      </left>
      <right style="medium">
        <color rgb="FF003A1A"/>
      </right>
      <top style="thin">
        <color rgb="FF003A1A"/>
      </top>
      <bottom style="thick">
        <color rgb="FF003A1A"/>
      </bottom>
    </border>
    <border>
      <left>
        <color indexed="63"/>
      </left>
      <right>
        <color indexed="63"/>
      </right>
      <top style="thick">
        <color rgb="FF003A1A"/>
      </top>
      <bottom style="thin">
        <color rgb="FF003A1A"/>
      </bottom>
    </border>
    <border>
      <left>
        <color indexed="63"/>
      </left>
      <right style="medium">
        <color rgb="FF003A1A"/>
      </right>
      <top style="thick">
        <color rgb="FF003A1A"/>
      </top>
      <bottom style="thin">
        <color rgb="FF003A1A"/>
      </bottom>
    </border>
    <border>
      <left style="thick">
        <color rgb="FF0033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0033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rgb="FF003300"/>
      </right>
      <top style="thin"/>
      <bottom style="thin"/>
    </border>
    <border>
      <left style="thick">
        <color rgb="FF003A1A"/>
      </left>
      <right>
        <color indexed="63"/>
      </right>
      <top style="thick">
        <color rgb="FF003A1A"/>
      </top>
      <bottom style="thin">
        <color rgb="FF003A1A"/>
      </bottom>
    </border>
    <border>
      <left>
        <color indexed="63"/>
      </left>
      <right style="thin"/>
      <top style="thin"/>
      <bottom style="thin"/>
    </border>
    <border>
      <left style="thick">
        <color rgb="FF003A1A"/>
      </left>
      <right>
        <color indexed="63"/>
      </right>
      <top>
        <color indexed="63"/>
      </top>
      <bottom style="thick">
        <color rgb="FF003300"/>
      </bottom>
    </border>
    <border>
      <left>
        <color indexed="63"/>
      </left>
      <right style="thick">
        <color rgb="FF003A1A"/>
      </right>
      <top>
        <color indexed="63"/>
      </top>
      <bottom style="thick">
        <color rgb="FF003300"/>
      </bottom>
    </border>
    <border>
      <left style="thick">
        <color rgb="FF003A1A"/>
      </left>
      <right>
        <color indexed="63"/>
      </right>
      <top style="thick">
        <color rgb="FF003A1A"/>
      </top>
      <bottom>
        <color indexed="63"/>
      </bottom>
    </border>
    <border>
      <left>
        <color indexed="63"/>
      </left>
      <right>
        <color indexed="63"/>
      </right>
      <top style="thick">
        <color rgb="FF003A1A"/>
      </top>
      <bottom>
        <color indexed="63"/>
      </bottom>
    </border>
    <border>
      <left style="thick"/>
      <right style="thin">
        <color rgb="FF003A1A"/>
      </right>
      <top style="thin">
        <color rgb="FF003A1A"/>
      </top>
      <bottom style="thick">
        <color rgb="FF003300"/>
      </bottom>
    </border>
    <border>
      <left style="thin">
        <color rgb="FF003A1A"/>
      </left>
      <right style="thin">
        <color rgb="FF003A1A"/>
      </right>
      <top style="thin">
        <color rgb="FF003A1A"/>
      </top>
      <bottom style="thick">
        <color rgb="FF003300"/>
      </bottom>
    </border>
    <border>
      <left style="thin">
        <color rgb="FF003A1A"/>
      </left>
      <right>
        <color indexed="63"/>
      </right>
      <top style="thin">
        <color rgb="FF003A1A"/>
      </top>
      <bottom style="thick">
        <color rgb="FF003300"/>
      </bottom>
    </border>
    <border>
      <left>
        <color indexed="63"/>
      </left>
      <right style="thick">
        <color rgb="FF003A1A"/>
      </right>
      <top style="thick">
        <color rgb="FF003A1A"/>
      </top>
      <bottom>
        <color indexed="63"/>
      </bottom>
    </border>
    <border>
      <left style="thick">
        <color rgb="FF003A1A"/>
      </left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3A1A"/>
      </right>
      <top>
        <color indexed="63"/>
      </top>
      <bottom style="thick">
        <color rgb="FF003A1A"/>
      </bottom>
    </border>
    <border>
      <left style="thick">
        <color rgb="FF003A1A"/>
      </left>
      <right style="thin">
        <color rgb="FF003A1A"/>
      </right>
      <top>
        <color indexed="63"/>
      </top>
      <bottom style="thin">
        <color rgb="FF003A1A"/>
      </bottom>
    </border>
    <border>
      <left style="thin">
        <color rgb="FF003A1A"/>
      </left>
      <right style="thin">
        <color rgb="FF003A1A"/>
      </right>
      <top>
        <color indexed="63"/>
      </top>
      <bottom style="thin">
        <color rgb="FF003A1A"/>
      </bottom>
    </border>
    <border>
      <left style="thin">
        <color rgb="FF003A1A"/>
      </left>
      <right>
        <color indexed="63"/>
      </right>
      <top>
        <color indexed="63"/>
      </top>
      <bottom style="thin">
        <color rgb="FF003A1A"/>
      </bottom>
    </border>
    <border>
      <left>
        <color indexed="63"/>
      </left>
      <right style="thin">
        <color rgb="FF003A1A"/>
      </right>
      <top style="thin">
        <color rgb="FF003A1A"/>
      </top>
      <bottom style="thin">
        <color rgb="FF003A1A"/>
      </bottom>
    </border>
    <border>
      <left style="thin">
        <color rgb="FF003A1A"/>
      </left>
      <right style="thick">
        <color rgb="FF003A1A"/>
      </right>
      <top style="thin">
        <color rgb="FF003A1A"/>
      </top>
      <bottom style="thin">
        <color rgb="FF003A1A"/>
      </bottom>
    </border>
    <border>
      <left>
        <color indexed="63"/>
      </left>
      <right style="thin">
        <color rgb="FF003A1A"/>
      </right>
      <top style="thin">
        <color rgb="FF003A1A"/>
      </top>
      <bottom style="thick">
        <color rgb="FF003300"/>
      </bottom>
    </border>
    <border>
      <left>
        <color indexed="63"/>
      </left>
      <right style="thin"/>
      <top style="thin"/>
      <bottom style="thick">
        <color rgb="FF003300"/>
      </bottom>
    </border>
    <border>
      <left style="thin"/>
      <right style="thin"/>
      <top style="thin"/>
      <bottom style="thick">
        <color rgb="FF003300"/>
      </bottom>
    </border>
    <border>
      <left style="thin"/>
      <right>
        <color indexed="63"/>
      </right>
      <top style="thin"/>
      <bottom style="thick">
        <color rgb="FF003300"/>
      </bottom>
    </border>
    <border>
      <left style="thick">
        <color rgb="FF003A1A"/>
      </left>
      <right style="thin">
        <color rgb="FF003A1A"/>
      </right>
      <top style="thin">
        <color rgb="FF003A1A"/>
      </top>
      <bottom style="thick">
        <color rgb="FF003300"/>
      </bottom>
    </border>
    <border>
      <left style="thick">
        <color rgb="FF003300"/>
      </left>
      <right style="thin"/>
      <top style="thick">
        <color rgb="FF003300"/>
      </top>
      <bottom style="thin"/>
    </border>
    <border>
      <left style="thin"/>
      <right style="thin"/>
      <top style="thick">
        <color rgb="FF003300"/>
      </top>
      <bottom style="thin"/>
    </border>
    <border>
      <left style="thin"/>
      <right>
        <color indexed="63"/>
      </right>
      <top style="thick">
        <color rgb="FF003300"/>
      </top>
      <bottom style="thin"/>
    </border>
    <border>
      <left>
        <color indexed="63"/>
      </left>
      <right style="thin"/>
      <top style="thick">
        <color rgb="FF003300"/>
      </top>
      <bottom style="thin"/>
    </border>
    <border>
      <left style="thick">
        <color rgb="FF003A1A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n">
        <color rgb="FF003A1A"/>
      </left>
      <right>
        <color indexed="63"/>
      </right>
      <top style="thick">
        <color rgb="FF003A1A"/>
      </top>
      <bottom style="thin">
        <color rgb="FF003A1A"/>
      </bottom>
    </border>
    <border>
      <left>
        <color indexed="63"/>
      </left>
      <right style="thin">
        <color rgb="FF003A1A"/>
      </right>
      <top style="thick">
        <color rgb="FF003A1A"/>
      </top>
      <bottom style="thin">
        <color rgb="FF003A1A"/>
      </bottom>
    </border>
    <border>
      <left style="thin">
        <color rgb="FF003A1A"/>
      </left>
      <right style="thick">
        <color rgb="FF003A1A"/>
      </right>
      <top style="thick">
        <color rgb="FF003A1A"/>
      </top>
      <bottom style="thin">
        <color rgb="FF003A1A"/>
      </bottom>
    </border>
    <border>
      <left style="thick"/>
      <right style="thin">
        <color rgb="FF003A1A"/>
      </right>
      <top style="thick">
        <color rgb="FF003300"/>
      </top>
      <bottom style="thin">
        <color rgb="FF003A1A"/>
      </bottom>
    </border>
    <border>
      <left style="thin">
        <color rgb="FF003A1A"/>
      </left>
      <right style="thin">
        <color rgb="FF003A1A"/>
      </right>
      <top style="thick">
        <color rgb="FF003300"/>
      </top>
      <bottom style="thin">
        <color rgb="FF003A1A"/>
      </bottom>
    </border>
    <border>
      <left style="thin">
        <color rgb="FF003A1A"/>
      </left>
      <right>
        <color indexed="63"/>
      </right>
      <top style="thick">
        <color rgb="FF003300"/>
      </top>
      <bottom style="thin">
        <color rgb="FF003A1A"/>
      </bottom>
    </border>
    <border>
      <left style="thick"/>
      <right style="thin">
        <color rgb="FF003A1A"/>
      </right>
      <top style="thin">
        <color rgb="FF003A1A"/>
      </top>
      <bottom style="thin">
        <color rgb="FF003A1A"/>
      </bottom>
    </border>
    <border>
      <left style="thick">
        <color rgb="FF003A1A"/>
      </left>
      <right style="thin">
        <color rgb="FF003A1A"/>
      </right>
      <top style="thin">
        <color rgb="FF003A1A"/>
      </top>
      <bottom style="thick">
        <color rgb="FF003A1A"/>
      </bottom>
    </border>
    <border>
      <left style="thin">
        <color rgb="FF003A1A"/>
      </left>
      <right>
        <color indexed="63"/>
      </right>
      <top style="thin">
        <color rgb="FF003A1A"/>
      </top>
      <bottom style="thick">
        <color rgb="FF003A1A"/>
      </bottom>
    </border>
    <border>
      <left style="thick">
        <color rgb="FF008000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 style="medium"/>
      <top style="thick">
        <color rgb="FF008000"/>
      </top>
      <bottom>
        <color indexed="63"/>
      </bottom>
    </border>
    <border>
      <left>
        <color indexed="63"/>
      </left>
      <right style="thin"/>
      <top style="thick">
        <color rgb="FF008000"/>
      </top>
      <bottom>
        <color indexed="63"/>
      </bottom>
    </border>
    <border>
      <left>
        <color indexed="63"/>
      </left>
      <right style="thin">
        <color rgb="FF003A1A"/>
      </right>
      <top>
        <color indexed="63"/>
      </top>
      <bottom style="thin">
        <color rgb="FF003A1A"/>
      </bottom>
    </border>
    <border>
      <left style="thin">
        <color rgb="FF003A1A"/>
      </left>
      <right style="thick">
        <color rgb="FF003A1A"/>
      </right>
      <top>
        <color indexed="63"/>
      </top>
      <bottom style="thin">
        <color rgb="FF003A1A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3A1A"/>
      </bottom>
    </border>
    <border>
      <left style="thick">
        <color rgb="FF003A1A"/>
      </left>
      <right>
        <color indexed="63"/>
      </right>
      <top style="thick">
        <color rgb="FF003A1A"/>
      </top>
      <bottom style="thick">
        <color rgb="FF003A1A"/>
      </bottom>
    </border>
    <border>
      <left style="thick">
        <color rgb="FF003A1A"/>
      </left>
      <right>
        <color indexed="63"/>
      </right>
      <top>
        <color indexed="63"/>
      </top>
      <bottom style="thin">
        <color rgb="FF003A1A"/>
      </bottom>
    </border>
    <border>
      <left>
        <color indexed="63"/>
      </left>
      <right>
        <color indexed="63"/>
      </right>
      <top>
        <color indexed="63"/>
      </top>
      <bottom style="thin">
        <color rgb="FF003A1A"/>
      </bottom>
    </border>
    <border>
      <left>
        <color indexed="63"/>
      </left>
      <right>
        <color indexed="63"/>
      </right>
      <top>
        <color indexed="63"/>
      </top>
      <bottom style="thick">
        <color rgb="FF003A1A"/>
      </bottom>
    </border>
    <border>
      <left style="thin"/>
      <right style="thick">
        <color rgb="FF003300"/>
      </right>
      <top style="thick">
        <color rgb="FF003300"/>
      </top>
      <bottom style="thin"/>
    </border>
    <border>
      <left style="medium"/>
      <right>
        <color indexed="63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3A1A"/>
      </bottom>
    </border>
    <border>
      <left>
        <color indexed="63"/>
      </left>
      <right style="thick">
        <color rgb="FF008000"/>
      </right>
      <top style="thick">
        <color rgb="FF003A1A"/>
      </top>
      <bottom style="thick">
        <color rgb="FF008000"/>
      </bottom>
    </border>
    <border>
      <left>
        <color indexed="63"/>
      </left>
      <right style="thin">
        <color rgb="FF003A1A"/>
      </right>
      <top style="thin">
        <color rgb="FF003A1A"/>
      </top>
      <bottom>
        <color indexed="63"/>
      </bottom>
    </border>
    <border>
      <left style="thin">
        <color rgb="FF003A1A"/>
      </left>
      <right style="thin">
        <color rgb="FF003A1A"/>
      </right>
      <top style="thin">
        <color rgb="FF003A1A"/>
      </top>
      <bottom>
        <color indexed="63"/>
      </bottom>
    </border>
    <border>
      <left style="thin">
        <color rgb="FF003A1A"/>
      </left>
      <right style="thick">
        <color rgb="FF003A1A"/>
      </right>
      <top style="thin">
        <color rgb="FF003A1A"/>
      </top>
      <bottom>
        <color indexed="63"/>
      </bottom>
    </border>
    <border>
      <left style="thick">
        <color rgb="FF003A1A"/>
      </left>
      <right style="thin">
        <color rgb="FF003A1A"/>
      </right>
      <top style="thin">
        <color rgb="FF003A1A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rgb="FF003A1A"/>
      </bottom>
    </border>
    <border>
      <left style="medium"/>
      <right style="thin"/>
      <top style="thick">
        <color rgb="FF008000"/>
      </top>
      <bottom style="medium"/>
    </border>
    <border>
      <left style="thin"/>
      <right style="thin"/>
      <top style="thick">
        <color rgb="FF008000"/>
      </top>
      <bottom style="medium"/>
    </border>
    <border>
      <left style="thin"/>
      <right style="medium"/>
      <top style="thick">
        <color rgb="FF008000"/>
      </top>
      <bottom style="medium"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A1A"/>
      </right>
      <top style="thick">
        <color rgb="FF003A1A"/>
      </top>
      <bottom style="thick">
        <color rgb="FF003A1A"/>
      </bottom>
    </border>
    <border>
      <left style="medium">
        <color indexed="17"/>
      </left>
      <right>
        <color indexed="63"/>
      </right>
      <top>
        <color indexed="63"/>
      </top>
      <bottom style="thick">
        <color rgb="FF003A1A"/>
      </bottom>
    </border>
    <border>
      <left style="thin"/>
      <right style="thick">
        <color rgb="FF0033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003300"/>
      </left>
      <right>
        <color indexed="63"/>
      </right>
      <top style="thick">
        <color rgb="FF003300"/>
      </top>
      <bottom style="thick">
        <color rgb="FF003300"/>
      </bottom>
    </border>
    <border>
      <left style="thin"/>
      <right style="thin"/>
      <top style="thick">
        <color rgb="FF003300"/>
      </top>
      <bottom style="thick">
        <color rgb="FF003300"/>
      </bottom>
    </border>
    <border>
      <left style="medium">
        <color rgb="FF008A3E"/>
      </left>
      <right>
        <color indexed="63"/>
      </right>
      <top style="medium">
        <color rgb="FF008A3E"/>
      </top>
      <bottom style="medium">
        <color rgb="FF008A3E"/>
      </bottom>
    </border>
    <border>
      <left>
        <color indexed="63"/>
      </left>
      <right>
        <color indexed="63"/>
      </right>
      <top style="medium">
        <color rgb="FF008A3E"/>
      </top>
      <bottom style="medium">
        <color rgb="FF008A3E"/>
      </bottom>
    </border>
    <border>
      <left>
        <color indexed="63"/>
      </left>
      <right style="medium">
        <color rgb="FF008A3E"/>
      </right>
      <top style="medium">
        <color rgb="FF008A3E"/>
      </top>
      <bottom style="medium">
        <color rgb="FF008A3E"/>
      </bottom>
    </border>
    <border>
      <left style="thin"/>
      <right style="thick">
        <color rgb="FF003300"/>
      </right>
      <top style="thick">
        <color rgb="FF003300"/>
      </top>
      <bottom style="thick">
        <color rgb="FF003300"/>
      </bottom>
    </border>
    <border>
      <left style="thick">
        <color rgb="FF003300"/>
      </left>
      <right style="thin"/>
      <top>
        <color indexed="63"/>
      </top>
      <bottom style="thin"/>
    </border>
    <border>
      <left style="thin"/>
      <right style="thick">
        <color rgb="FF003300"/>
      </right>
      <top>
        <color indexed="63"/>
      </top>
      <bottom style="thin"/>
    </border>
    <border>
      <left style="thick">
        <color rgb="FF003A1A"/>
      </left>
      <right>
        <color indexed="63"/>
      </right>
      <top style="thin">
        <color rgb="FF003A1A"/>
      </top>
      <bottom>
        <color indexed="63"/>
      </bottom>
    </border>
    <border>
      <left>
        <color indexed="63"/>
      </left>
      <right>
        <color indexed="63"/>
      </right>
      <top style="thin">
        <color rgb="FF003A1A"/>
      </top>
      <bottom>
        <color indexed="63"/>
      </bottom>
    </border>
    <border>
      <left style="thin">
        <color rgb="FF003A1A"/>
      </left>
      <right style="medium">
        <color rgb="FF003A1A"/>
      </right>
      <top style="thin">
        <color rgb="FF003A1A"/>
      </top>
      <bottom style="thin">
        <color rgb="FF003A1A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9" fillId="0" borderId="8" applyNumberFormat="0" applyFill="0" applyAlignment="0" applyProtection="0"/>
    <xf numFmtId="0" fontId="88" fillId="0" borderId="9" applyNumberFormat="0" applyFill="0" applyAlignment="0" applyProtection="0"/>
  </cellStyleXfs>
  <cellXfs count="60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185" fontId="5" fillId="0" borderId="0" xfId="49" applyNumberFormat="1" applyFont="1" applyFill="1" applyBorder="1" applyAlignment="1" applyProtection="1">
      <alignment/>
      <protection locked="0"/>
    </xf>
    <xf numFmtId="10" fontId="5" fillId="0" borderId="0" xfId="55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0" fillId="0" borderId="0" xfId="46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1" fillId="0" borderId="0" xfId="46" applyFill="1" applyAlignment="1" applyProtection="1">
      <alignment/>
      <protection locked="0"/>
    </xf>
    <xf numFmtId="0" fontId="18" fillId="35" borderId="11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34" borderId="0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 applyProtection="1">
      <alignment vertical="center" textRotation="90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9" fillId="34" borderId="0" xfId="0" applyFont="1" applyFill="1" applyBorder="1" applyAlignment="1" applyProtection="1">
      <alignment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3" fontId="19" fillId="34" borderId="0" xfId="0" applyNumberFormat="1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center"/>
      <protection locked="0"/>
    </xf>
    <xf numFmtId="0" fontId="19" fillId="34" borderId="12" xfId="0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 applyProtection="1">
      <alignment vertical="center" textRotation="90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35" borderId="11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right"/>
      <protection locked="0"/>
    </xf>
    <xf numFmtId="0" fontId="19" fillId="35" borderId="0" xfId="0" applyFont="1" applyFill="1" applyBorder="1" applyAlignment="1" applyProtection="1">
      <alignment/>
      <protection locked="0"/>
    </xf>
    <xf numFmtId="0" fontId="19" fillId="35" borderId="13" xfId="0" applyFont="1" applyFill="1" applyBorder="1" applyAlignment="1" applyProtection="1">
      <alignment horizontal="left" vertical="top"/>
      <protection locked="0"/>
    </xf>
    <xf numFmtId="0" fontId="18" fillId="35" borderId="13" xfId="0" applyFont="1" applyFill="1" applyBorder="1" applyAlignment="1" applyProtection="1">
      <alignment horizontal="left" vertical="top"/>
      <protection locked="0"/>
    </xf>
    <xf numFmtId="0" fontId="18" fillId="35" borderId="13" xfId="0" applyFont="1" applyFill="1" applyBorder="1" applyAlignment="1" applyProtection="1">
      <alignment vertical="top"/>
      <protection locked="0"/>
    </xf>
    <xf numFmtId="0" fontId="18" fillId="35" borderId="13" xfId="0" applyFont="1" applyFill="1" applyBorder="1" applyAlignment="1" applyProtection="1">
      <alignment/>
      <protection locked="0"/>
    </xf>
    <xf numFmtId="0" fontId="19" fillId="35" borderId="14" xfId="0" applyFont="1" applyFill="1" applyBorder="1" applyAlignment="1" applyProtection="1">
      <alignment/>
      <protection locked="0"/>
    </xf>
    <xf numFmtId="0" fontId="19" fillId="35" borderId="15" xfId="0" applyFont="1" applyFill="1" applyBorder="1" applyAlignment="1" applyProtection="1">
      <alignment/>
      <protection locked="0"/>
    </xf>
    <xf numFmtId="0" fontId="18" fillId="35" borderId="16" xfId="0" applyFont="1" applyFill="1" applyBorder="1" applyAlignment="1" applyProtection="1">
      <alignment/>
      <protection locked="0"/>
    </xf>
    <xf numFmtId="0" fontId="16" fillId="38" borderId="0" xfId="0" applyFont="1" applyFill="1" applyBorder="1" applyAlignment="1" applyProtection="1">
      <alignment horizontal="left" wrapText="1"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18" fillId="35" borderId="21" xfId="0" applyFont="1" applyFill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wrapText="1"/>
      <protection locked="0"/>
    </xf>
    <xf numFmtId="0" fontId="18" fillId="35" borderId="22" xfId="0" applyFont="1" applyFill="1" applyBorder="1" applyAlignment="1" applyProtection="1">
      <alignment/>
      <protection locked="0"/>
    </xf>
    <xf numFmtId="0" fontId="18" fillId="34" borderId="20" xfId="0" applyFont="1" applyFill="1" applyBorder="1" applyAlignment="1" applyProtection="1">
      <alignment/>
      <protection locked="0"/>
    </xf>
    <xf numFmtId="0" fontId="18" fillId="34" borderId="23" xfId="0" applyFont="1" applyFill="1" applyBorder="1" applyAlignment="1" applyProtection="1">
      <alignment/>
      <protection locked="0"/>
    </xf>
    <xf numFmtId="0" fontId="18" fillId="34" borderId="22" xfId="0" applyFont="1" applyFill="1" applyBorder="1" applyAlignment="1" applyProtection="1">
      <alignment/>
      <protection locked="0"/>
    </xf>
    <xf numFmtId="0" fontId="19" fillId="34" borderId="22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 locked="0"/>
    </xf>
    <xf numFmtId="0" fontId="89" fillId="0" borderId="21" xfId="0" applyFont="1" applyBorder="1" applyAlignment="1">
      <alignment wrapText="1"/>
    </xf>
    <xf numFmtId="0" fontId="89" fillId="0" borderId="22" xfId="0" applyFont="1" applyBorder="1" applyAlignment="1">
      <alignment wrapText="1"/>
    </xf>
    <xf numFmtId="0" fontId="89" fillId="0" borderId="24" xfId="0" applyFont="1" applyBorder="1" applyAlignment="1">
      <alignment wrapText="1"/>
    </xf>
    <xf numFmtId="0" fontId="27" fillId="35" borderId="0" xfId="0" applyFont="1" applyFill="1" applyBorder="1" applyAlignment="1" applyProtection="1">
      <alignment/>
      <protection locked="0"/>
    </xf>
    <xf numFmtId="0" fontId="30" fillId="36" borderId="0" xfId="0" applyFont="1" applyFill="1" applyBorder="1" applyAlignment="1" applyProtection="1">
      <alignment/>
      <protection locked="0"/>
    </xf>
    <xf numFmtId="0" fontId="30" fillId="36" borderId="0" xfId="0" applyFont="1" applyFill="1" applyBorder="1" applyAlignment="1" applyProtection="1">
      <alignment horizontal="center"/>
      <protection locked="0"/>
    </xf>
    <xf numFmtId="0" fontId="30" fillId="36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18" fillId="34" borderId="20" xfId="0" applyFont="1" applyFill="1" applyBorder="1" applyAlignment="1" applyProtection="1">
      <alignment horizontal="center"/>
      <protection locked="0"/>
    </xf>
    <xf numFmtId="0" fontId="18" fillId="34" borderId="23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vertical="top"/>
      <protection locked="0"/>
    </xf>
    <xf numFmtId="0" fontId="18" fillId="35" borderId="26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18" fillId="39" borderId="0" xfId="0" applyFont="1" applyFill="1" applyBorder="1" applyAlignment="1" applyProtection="1">
      <alignment horizontal="center"/>
      <protection locked="0"/>
    </xf>
    <xf numFmtId="3" fontId="19" fillId="39" borderId="0" xfId="0" applyNumberFormat="1" applyFont="1" applyFill="1" applyBorder="1" applyAlignment="1" applyProtection="1">
      <alignment horizontal="center"/>
      <protection locked="0"/>
    </xf>
    <xf numFmtId="0" fontId="19" fillId="39" borderId="0" xfId="0" applyFont="1" applyFill="1" applyBorder="1" applyAlignment="1" applyProtection="1">
      <alignment horizontal="center"/>
      <protection locked="0"/>
    </xf>
    <xf numFmtId="185" fontId="19" fillId="39" borderId="0" xfId="0" applyNumberFormat="1" applyFont="1" applyFill="1" applyBorder="1" applyAlignment="1" applyProtection="1">
      <alignment horizontal="center"/>
      <protection locked="0"/>
    </xf>
    <xf numFmtId="0" fontId="18" fillId="39" borderId="0" xfId="0" applyFont="1" applyFill="1" applyBorder="1" applyAlignment="1" applyProtection="1">
      <alignment/>
      <protection locked="0"/>
    </xf>
    <xf numFmtId="0" fontId="18" fillId="39" borderId="23" xfId="0" applyFont="1" applyFill="1" applyBorder="1" applyAlignment="1" applyProtection="1">
      <alignment/>
      <protection locked="0"/>
    </xf>
    <xf numFmtId="185" fontId="24" fillId="39" borderId="0" xfId="0" applyNumberFormat="1" applyFont="1" applyFill="1" applyBorder="1" applyAlignment="1" applyProtection="1">
      <alignment horizontal="right"/>
      <protection locked="0"/>
    </xf>
    <xf numFmtId="0" fontId="24" fillId="39" borderId="0" xfId="0" applyFont="1" applyFill="1" applyBorder="1" applyAlignment="1" applyProtection="1">
      <alignment horizontal="right"/>
      <protection locked="0"/>
    </xf>
    <xf numFmtId="0" fontId="19" fillId="39" borderId="0" xfId="0" applyFont="1" applyFill="1" applyBorder="1" applyAlignment="1" applyProtection="1">
      <alignment/>
      <protection locked="0"/>
    </xf>
    <xf numFmtId="0" fontId="18" fillId="40" borderId="0" xfId="0" applyFont="1" applyFill="1" applyBorder="1" applyAlignment="1" applyProtection="1">
      <alignment/>
      <protection locked="0"/>
    </xf>
    <xf numFmtId="0" fontId="18" fillId="40" borderId="23" xfId="0" applyFont="1" applyFill="1" applyBorder="1" applyAlignment="1" applyProtection="1">
      <alignment/>
      <protection locked="0"/>
    </xf>
    <xf numFmtId="0" fontId="18" fillId="40" borderId="22" xfId="0" applyFont="1" applyFill="1" applyBorder="1" applyAlignment="1" applyProtection="1">
      <alignment/>
      <protection locked="0"/>
    </xf>
    <xf numFmtId="0" fontId="26" fillId="35" borderId="20" xfId="0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18" fillId="34" borderId="27" xfId="0" applyFont="1" applyFill="1" applyBorder="1" applyAlignment="1" applyProtection="1">
      <alignment/>
      <protection locked="0"/>
    </xf>
    <xf numFmtId="0" fontId="18" fillId="35" borderId="29" xfId="0" applyFont="1" applyFill="1" applyBorder="1" applyAlignment="1" applyProtection="1">
      <alignment/>
      <protection locked="0"/>
    </xf>
    <xf numFmtId="0" fontId="18" fillId="35" borderId="23" xfId="0" applyFont="1" applyFill="1" applyBorder="1" applyAlignment="1" applyProtection="1">
      <alignment/>
      <protection locked="0"/>
    </xf>
    <xf numFmtId="0" fontId="18" fillId="35" borderId="24" xfId="0" applyFont="1" applyFill="1" applyBorder="1" applyAlignment="1" applyProtection="1">
      <alignment/>
      <protection locked="0"/>
    </xf>
    <xf numFmtId="0" fontId="34" fillId="34" borderId="10" xfId="0" applyFont="1" applyFill="1" applyBorder="1" applyAlignment="1" applyProtection="1">
      <alignment vertical="center" textRotation="90" wrapText="1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40" fillId="39" borderId="0" xfId="0" applyFont="1" applyFill="1" applyBorder="1" applyAlignment="1" applyProtection="1">
      <alignment horizontal="right"/>
      <protection locked="0"/>
    </xf>
    <xf numFmtId="0" fontId="34" fillId="34" borderId="30" xfId="0" applyFont="1" applyFill="1" applyBorder="1" applyAlignment="1" applyProtection="1">
      <alignment vertical="center" textRotation="90" wrapText="1"/>
      <protection locked="0"/>
    </xf>
    <xf numFmtId="0" fontId="26" fillId="35" borderId="20" xfId="0" applyFont="1" applyFill="1" applyBorder="1" applyAlignment="1" applyProtection="1">
      <alignment vertical="top"/>
      <protection locked="0"/>
    </xf>
    <xf numFmtId="0" fontId="29" fillId="34" borderId="31" xfId="0" applyFont="1" applyFill="1" applyBorder="1" applyAlignment="1" applyProtection="1">
      <alignment/>
      <protection locked="0"/>
    </xf>
    <xf numFmtId="0" fontId="29" fillId="34" borderId="31" xfId="0" applyFont="1" applyFill="1" applyBorder="1" applyAlignment="1" applyProtection="1">
      <alignment/>
      <protection locked="0"/>
    </xf>
    <xf numFmtId="0" fontId="16" fillId="34" borderId="31" xfId="0" applyFont="1" applyFill="1" applyBorder="1" applyAlignment="1" applyProtection="1">
      <alignment horizontal="center"/>
      <protection locked="0"/>
    </xf>
    <xf numFmtId="0" fontId="16" fillId="34" borderId="32" xfId="0" applyFont="1" applyFill="1" applyBorder="1" applyAlignment="1" applyProtection="1">
      <alignment horizontal="center"/>
      <protection locked="0"/>
    </xf>
    <xf numFmtId="0" fontId="29" fillId="34" borderId="31" xfId="0" applyFont="1" applyFill="1" applyBorder="1" applyAlignment="1" applyProtection="1">
      <alignment horizontal="right"/>
      <protection locked="0"/>
    </xf>
    <xf numFmtId="0" fontId="29" fillId="36" borderId="33" xfId="0" applyFont="1" applyFill="1" applyBorder="1" applyAlignment="1" applyProtection="1">
      <alignment vertical="top"/>
      <protection locked="0"/>
    </xf>
    <xf numFmtId="0" fontId="30" fillId="41" borderId="34" xfId="0" applyFont="1" applyFill="1" applyBorder="1" applyAlignment="1" applyProtection="1">
      <alignment/>
      <protection locked="0"/>
    </xf>
    <xf numFmtId="0" fontId="30" fillId="41" borderId="35" xfId="0" applyFont="1" applyFill="1" applyBorder="1" applyAlignment="1" applyProtection="1">
      <alignment/>
      <protection locked="0"/>
    </xf>
    <xf numFmtId="0" fontId="30" fillId="41" borderId="35" xfId="0" applyFont="1" applyFill="1" applyBorder="1" applyAlignment="1" applyProtection="1">
      <alignment horizontal="center"/>
      <protection locked="0"/>
    </xf>
    <xf numFmtId="0" fontId="30" fillId="41" borderId="36" xfId="0" applyFont="1" applyFill="1" applyBorder="1" applyAlignment="1" applyProtection="1">
      <alignment/>
      <protection locked="0"/>
    </xf>
    <xf numFmtId="0" fontId="30" fillId="41" borderId="37" xfId="0" applyFont="1" applyFill="1" applyBorder="1" applyAlignment="1" applyProtection="1">
      <alignment/>
      <protection locked="0"/>
    </xf>
    <xf numFmtId="0" fontId="30" fillId="36" borderId="38" xfId="0" applyFont="1" applyFill="1" applyBorder="1" applyAlignment="1" applyProtection="1">
      <alignment horizontal="center"/>
      <protection locked="0"/>
    </xf>
    <xf numFmtId="0" fontId="17" fillId="36" borderId="39" xfId="0" applyFont="1" applyFill="1" applyBorder="1" applyAlignment="1" applyProtection="1">
      <alignment vertical="top"/>
      <protection locked="0"/>
    </xf>
    <xf numFmtId="0" fontId="14" fillId="36" borderId="40" xfId="0" applyFont="1" applyFill="1" applyBorder="1" applyAlignment="1" applyProtection="1">
      <alignment/>
      <protection locked="0"/>
    </xf>
    <xf numFmtId="0" fontId="14" fillId="36" borderId="40" xfId="0" applyFont="1" applyFill="1" applyBorder="1" applyAlignment="1" applyProtection="1">
      <alignment vertical="top"/>
      <protection locked="0"/>
    </xf>
    <xf numFmtId="0" fontId="33" fillId="36" borderId="41" xfId="0" applyFont="1" applyFill="1" applyBorder="1" applyAlignment="1" applyProtection="1">
      <alignment horizontal="center" vertical="top"/>
      <protection locked="0"/>
    </xf>
    <xf numFmtId="0" fontId="29" fillId="36" borderId="39" xfId="0" applyFont="1" applyFill="1" applyBorder="1" applyAlignment="1" applyProtection="1">
      <alignment vertical="top"/>
      <protection locked="0"/>
    </xf>
    <xf numFmtId="0" fontId="29" fillId="36" borderId="40" xfId="0" applyFont="1" applyFill="1" applyBorder="1" applyAlignment="1" applyProtection="1">
      <alignment vertical="top"/>
      <protection locked="0"/>
    </xf>
    <xf numFmtId="0" fontId="30" fillId="36" borderId="40" xfId="0" applyFont="1" applyFill="1" applyBorder="1" applyAlignment="1" applyProtection="1">
      <alignment horizontal="left" vertical="top"/>
      <protection locked="0"/>
    </xf>
    <xf numFmtId="0" fontId="29" fillId="36" borderId="40" xfId="0" applyFont="1" applyFill="1" applyBorder="1" applyAlignment="1" applyProtection="1">
      <alignment horizontal="left" vertical="top"/>
      <protection locked="0"/>
    </xf>
    <xf numFmtId="0" fontId="30" fillId="36" borderId="40" xfId="0" applyFont="1" applyFill="1" applyBorder="1" applyAlignment="1" applyProtection="1">
      <alignment vertical="top"/>
      <protection locked="0"/>
    </xf>
    <xf numFmtId="0" fontId="29" fillId="36" borderId="40" xfId="0" applyFont="1" applyFill="1" applyBorder="1" applyAlignment="1" applyProtection="1">
      <alignment vertical="top"/>
      <protection locked="0"/>
    </xf>
    <xf numFmtId="0" fontId="13" fillId="36" borderId="40" xfId="0" applyFont="1" applyFill="1" applyBorder="1" applyAlignment="1" applyProtection="1">
      <alignment vertical="top"/>
      <protection locked="0"/>
    </xf>
    <xf numFmtId="0" fontId="14" fillId="36" borderId="42" xfId="0" applyFont="1" applyFill="1" applyBorder="1" applyAlignment="1" applyProtection="1">
      <alignment vertical="top"/>
      <protection locked="0"/>
    </xf>
    <xf numFmtId="0" fontId="29" fillId="34" borderId="43" xfId="0" applyFont="1" applyFill="1" applyBorder="1" applyAlignment="1" applyProtection="1">
      <alignment/>
      <protection locked="0"/>
    </xf>
    <xf numFmtId="0" fontId="29" fillId="34" borderId="44" xfId="0" applyFont="1" applyFill="1" applyBorder="1" applyAlignment="1" applyProtection="1">
      <alignment/>
      <protection locked="0"/>
    </xf>
    <xf numFmtId="0" fontId="29" fillId="34" borderId="45" xfId="0" applyFont="1" applyFill="1" applyBorder="1" applyAlignment="1" applyProtection="1">
      <alignment/>
      <protection locked="0"/>
    </xf>
    <xf numFmtId="0" fontId="29" fillId="34" borderId="45" xfId="0" applyFont="1" applyFill="1" applyBorder="1" applyAlignment="1" applyProtection="1">
      <alignment/>
      <protection locked="0"/>
    </xf>
    <xf numFmtId="0" fontId="16" fillId="34" borderId="45" xfId="0" applyFont="1" applyFill="1" applyBorder="1" applyAlignment="1" applyProtection="1">
      <alignment/>
      <protection locked="0"/>
    </xf>
    <xf numFmtId="0" fontId="10" fillId="39" borderId="40" xfId="0" applyFont="1" applyFill="1" applyBorder="1" applyAlignment="1" applyProtection="1">
      <alignment horizontal="left"/>
      <protection locked="0"/>
    </xf>
    <xf numFmtId="0" fontId="3" fillId="39" borderId="40" xfId="0" applyFont="1" applyFill="1" applyBorder="1" applyAlignment="1" applyProtection="1">
      <alignment/>
      <protection locked="0"/>
    </xf>
    <xf numFmtId="0" fontId="6" fillId="42" borderId="40" xfId="0" applyFont="1" applyFill="1" applyBorder="1" applyAlignment="1" applyProtection="1">
      <alignment/>
      <protection locked="0"/>
    </xf>
    <xf numFmtId="0" fontId="7" fillId="42" borderId="46" xfId="0" applyFont="1" applyFill="1" applyBorder="1" applyAlignment="1" applyProtection="1">
      <alignment/>
      <protection locked="0"/>
    </xf>
    <xf numFmtId="0" fontId="6" fillId="42" borderId="42" xfId="0" applyFont="1" applyFill="1" applyBorder="1" applyAlignment="1" applyProtection="1">
      <alignment/>
      <protection locked="0"/>
    </xf>
    <xf numFmtId="0" fontId="4" fillId="34" borderId="47" xfId="0" applyFont="1" applyFill="1" applyBorder="1" applyAlignment="1" applyProtection="1">
      <alignment/>
      <protection locked="0"/>
    </xf>
    <xf numFmtId="0" fontId="6" fillId="35" borderId="48" xfId="0" applyFont="1" applyFill="1" applyBorder="1" applyAlignment="1" applyProtection="1">
      <alignment/>
      <protection locked="0"/>
    </xf>
    <xf numFmtId="0" fontId="27" fillId="35" borderId="48" xfId="0" applyFont="1" applyFill="1" applyBorder="1" applyAlignment="1" applyProtection="1">
      <alignment/>
      <protection locked="0"/>
    </xf>
    <xf numFmtId="0" fontId="4" fillId="34" borderId="49" xfId="0" applyFont="1" applyFill="1" applyBorder="1" applyAlignment="1" applyProtection="1">
      <alignment/>
      <protection locked="0"/>
    </xf>
    <xf numFmtId="0" fontId="3" fillId="34" borderId="50" xfId="0" applyFont="1" applyFill="1" applyBorder="1" applyAlignment="1" applyProtection="1">
      <alignment/>
      <protection locked="0"/>
    </xf>
    <xf numFmtId="0" fontId="11" fillId="34" borderId="50" xfId="0" applyFont="1" applyFill="1" applyBorder="1" applyAlignment="1" applyProtection="1">
      <alignment/>
      <protection locked="0"/>
    </xf>
    <xf numFmtId="0" fontId="43" fillId="34" borderId="50" xfId="0" applyFont="1" applyFill="1" applyBorder="1" applyAlignment="1" applyProtection="1">
      <alignment/>
      <protection locked="0"/>
    </xf>
    <xf numFmtId="0" fontId="12" fillId="34" borderId="50" xfId="0" applyFont="1" applyFill="1" applyBorder="1" applyAlignment="1" applyProtection="1">
      <alignment/>
      <protection locked="0"/>
    </xf>
    <xf numFmtId="0" fontId="12" fillId="34" borderId="51" xfId="0" applyFont="1" applyFill="1" applyBorder="1" applyAlignment="1" applyProtection="1">
      <alignment/>
      <protection locked="0"/>
    </xf>
    <xf numFmtId="0" fontId="35" fillId="36" borderId="52" xfId="0" applyFont="1" applyFill="1" applyBorder="1" applyAlignment="1" applyProtection="1">
      <alignment horizontal="center" vertical="center"/>
      <protection locked="0"/>
    </xf>
    <xf numFmtId="0" fontId="35" fillId="41" borderId="53" xfId="0" applyFont="1" applyFill="1" applyBorder="1" applyAlignment="1" applyProtection="1">
      <alignment horizontal="center" vertical="center"/>
      <protection locked="0"/>
    </xf>
    <xf numFmtId="0" fontId="35" fillId="36" borderId="53" xfId="0" applyFont="1" applyFill="1" applyBorder="1" applyAlignment="1" applyProtection="1">
      <alignment horizontal="center" vertical="center"/>
      <protection locked="0"/>
    </xf>
    <xf numFmtId="0" fontId="36" fillId="36" borderId="53" xfId="0" applyFont="1" applyFill="1" applyBorder="1" applyAlignment="1" applyProtection="1">
      <alignment horizontal="center" vertical="center"/>
      <protection locked="0"/>
    </xf>
    <xf numFmtId="0" fontId="36" fillId="36" borderId="54" xfId="0" applyFont="1" applyFill="1" applyBorder="1" applyAlignment="1" applyProtection="1">
      <alignment horizontal="center" vertical="center"/>
      <protection locked="0"/>
    </xf>
    <xf numFmtId="0" fontId="35" fillId="41" borderId="52" xfId="0" applyFont="1" applyFill="1" applyBorder="1" applyAlignment="1" applyProtection="1">
      <alignment horizontal="center" vertical="center"/>
      <protection locked="0"/>
    </xf>
    <xf numFmtId="0" fontId="35" fillId="36" borderId="54" xfId="0" applyFont="1" applyFill="1" applyBorder="1" applyAlignment="1" applyProtection="1">
      <alignment horizontal="center" vertical="center"/>
      <protection locked="0"/>
    </xf>
    <xf numFmtId="0" fontId="35" fillId="41" borderId="55" xfId="0" applyFont="1" applyFill="1" applyBorder="1" applyAlignment="1" applyProtection="1">
      <alignment horizontal="center" vertical="center"/>
      <protection locked="0"/>
    </xf>
    <xf numFmtId="0" fontId="35" fillId="41" borderId="56" xfId="0" applyFont="1" applyFill="1" applyBorder="1" applyAlignment="1" applyProtection="1">
      <alignment horizontal="center" vertical="center"/>
      <protection locked="0"/>
    </xf>
    <xf numFmtId="0" fontId="35" fillId="36" borderId="57" xfId="0" applyFont="1" applyFill="1" applyBorder="1" applyAlignment="1" applyProtection="1">
      <alignment horizontal="center" vertical="center"/>
      <protection locked="0"/>
    </xf>
    <xf numFmtId="0" fontId="35" fillId="41" borderId="58" xfId="0" applyFont="1" applyFill="1" applyBorder="1" applyAlignment="1" applyProtection="1">
      <alignment horizontal="center" vertical="center"/>
      <protection locked="0"/>
    </xf>
    <xf numFmtId="0" fontId="35" fillId="36" borderId="59" xfId="0" applyFont="1" applyFill="1" applyBorder="1" applyAlignment="1" applyProtection="1">
      <alignment horizontal="center" vertical="center"/>
      <protection locked="0"/>
    </xf>
    <xf numFmtId="0" fontId="35" fillId="41" borderId="60" xfId="0" applyFont="1" applyFill="1" applyBorder="1" applyAlignment="1" applyProtection="1">
      <alignment horizontal="center" vertical="center"/>
      <protection locked="0"/>
    </xf>
    <xf numFmtId="0" fontId="35" fillId="36" borderId="61" xfId="0" applyFont="1" applyFill="1" applyBorder="1" applyAlignment="1" applyProtection="1">
      <alignment horizontal="center" vertical="center"/>
      <protection locked="0"/>
    </xf>
    <xf numFmtId="0" fontId="35" fillId="41" borderId="61" xfId="0" applyFont="1" applyFill="1" applyBorder="1" applyAlignment="1" applyProtection="1">
      <alignment horizontal="center" vertical="center"/>
      <protection locked="0"/>
    </xf>
    <xf numFmtId="0" fontId="35" fillId="41" borderId="62" xfId="0" applyFont="1" applyFill="1" applyBorder="1" applyAlignment="1" applyProtection="1">
      <alignment horizontal="center" vertical="center"/>
      <protection locked="0"/>
    </xf>
    <xf numFmtId="0" fontId="90" fillId="43" borderId="63" xfId="0" applyFont="1" applyFill="1" applyBorder="1" applyAlignment="1">
      <alignment horizontal="center"/>
    </xf>
    <xf numFmtId="49" fontId="90" fillId="43" borderId="63" xfId="0" applyNumberFormat="1" applyFont="1" applyFill="1" applyBorder="1" applyAlignment="1">
      <alignment horizontal="center"/>
    </xf>
    <xf numFmtId="16" fontId="90" fillId="43" borderId="63" xfId="0" applyNumberFormat="1" applyFont="1" applyFill="1" applyBorder="1" applyAlignment="1">
      <alignment horizontal="center"/>
    </xf>
    <xf numFmtId="3" fontId="90" fillId="43" borderId="63" xfId="0" applyNumberFormat="1" applyFont="1" applyFill="1" applyBorder="1" applyAlignment="1">
      <alignment horizontal="center"/>
    </xf>
    <xf numFmtId="0" fontId="91" fillId="0" borderId="63" xfId="0" applyFont="1" applyBorder="1" applyAlignment="1">
      <alignment/>
    </xf>
    <xf numFmtId="49" fontId="91" fillId="0" borderId="63" xfId="0" applyNumberFormat="1" applyFont="1" applyBorder="1" applyAlignment="1">
      <alignment/>
    </xf>
    <xf numFmtId="16" fontId="91" fillId="0" borderId="63" xfId="0" applyNumberFormat="1" applyFont="1" applyBorder="1" applyAlignment="1">
      <alignment/>
    </xf>
    <xf numFmtId="0" fontId="91" fillId="0" borderId="63" xfId="0" applyFont="1" applyBorder="1" applyAlignment="1">
      <alignment horizontal="right"/>
    </xf>
    <xf numFmtId="3" fontId="0" fillId="0" borderId="63" xfId="0" applyNumberFormat="1" applyBorder="1" applyAlignment="1">
      <alignment/>
    </xf>
    <xf numFmtId="0" fontId="91" fillId="8" borderId="63" xfId="0" applyFont="1" applyFill="1" applyBorder="1" applyAlignment="1">
      <alignment/>
    </xf>
    <xf numFmtId="49" fontId="91" fillId="8" borderId="63" xfId="0" applyNumberFormat="1" applyFont="1" applyFill="1" applyBorder="1" applyAlignment="1">
      <alignment/>
    </xf>
    <xf numFmtId="16" fontId="91" fillId="8" borderId="63" xfId="0" applyNumberFormat="1" applyFont="1" applyFill="1" applyBorder="1" applyAlignment="1">
      <alignment/>
    </xf>
    <xf numFmtId="3" fontId="91" fillId="8" borderId="63" xfId="0" applyNumberFormat="1" applyFont="1" applyFill="1" applyBorder="1" applyAlignment="1">
      <alignment horizontal="right"/>
    </xf>
    <xf numFmtId="3" fontId="0" fillId="8" borderId="63" xfId="0" applyNumberFormat="1" applyFill="1" applyBorder="1" applyAlignment="1">
      <alignment/>
    </xf>
    <xf numFmtId="0" fontId="91" fillId="0" borderId="63" xfId="0" applyFont="1" applyFill="1" applyBorder="1" applyAlignment="1">
      <alignment/>
    </xf>
    <xf numFmtId="49" fontId="91" fillId="0" borderId="63" xfId="0" applyNumberFormat="1" applyFont="1" applyFill="1" applyBorder="1" applyAlignment="1">
      <alignment/>
    </xf>
    <xf numFmtId="16" fontId="91" fillId="0" borderId="63" xfId="0" applyNumberFormat="1" applyFont="1" applyFill="1" applyBorder="1" applyAlignment="1">
      <alignment/>
    </xf>
    <xf numFmtId="0" fontId="91" fillId="0" borderId="63" xfId="0" applyFont="1" applyFill="1" applyBorder="1" applyAlignment="1">
      <alignment horizontal="right"/>
    </xf>
    <xf numFmtId="3" fontId="0" fillId="0" borderId="63" xfId="0" applyNumberFormat="1" applyFill="1" applyBorder="1" applyAlignment="1">
      <alignment/>
    </xf>
    <xf numFmtId="3" fontId="91" fillId="0" borderId="63" xfId="0" applyNumberFormat="1" applyFont="1" applyFill="1" applyBorder="1" applyAlignment="1">
      <alignment horizontal="right"/>
    </xf>
    <xf numFmtId="3" fontId="72" fillId="0" borderId="63" xfId="0" applyNumberFormat="1" applyFont="1" applyFill="1" applyBorder="1" applyAlignment="1">
      <alignment/>
    </xf>
    <xf numFmtId="3" fontId="91" fillId="0" borderId="63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45" fillId="0" borderId="63" xfId="0" applyFont="1" applyFill="1" applyBorder="1" applyAlignment="1">
      <alignment/>
    </xf>
    <xf numFmtId="49" fontId="45" fillId="0" borderId="63" xfId="0" applyNumberFormat="1" applyFont="1" applyFill="1" applyBorder="1" applyAlignment="1">
      <alignment/>
    </xf>
    <xf numFmtId="16" fontId="45" fillId="0" borderId="63" xfId="0" applyNumberFormat="1" applyFont="1" applyFill="1" applyBorder="1" applyAlignment="1">
      <alignment/>
    </xf>
    <xf numFmtId="0" fontId="45" fillId="0" borderId="63" xfId="0" applyFont="1" applyFill="1" applyBorder="1" applyAlignment="1">
      <alignment horizontal="right"/>
    </xf>
    <xf numFmtId="3" fontId="71" fillId="0" borderId="63" xfId="0" applyNumberFormat="1" applyFont="1" applyFill="1" applyBorder="1" applyAlignment="1">
      <alignment/>
    </xf>
    <xf numFmtId="3" fontId="45" fillId="0" borderId="63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5" fillId="12" borderId="63" xfId="0" applyFont="1" applyFill="1" applyBorder="1" applyAlignment="1">
      <alignment/>
    </xf>
    <xf numFmtId="49" fontId="45" fillId="12" borderId="63" xfId="0" applyNumberFormat="1" applyFont="1" applyFill="1" applyBorder="1" applyAlignment="1">
      <alignment/>
    </xf>
    <xf numFmtId="16" fontId="45" fillId="12" borderId="63" xfId="0" applyNumberFormat="1" applyFont="1" applyFill="1" applyBorder="1" applyAlignment="1">
      <alignment/>
    </xf>
    <xf numFmtId="0" fontId="45" fillId="12" borderId="63" xfId="0" applyFont="1" applyFill="1" applyBorder="1" applyAlignment="1">
      <alignment horizontal="right"/>
    </xf>
    <xf numFmtId="3" fontId="71" fillId="12" borderId="63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3" fontId="45" fillId="12" borderId="63" xfId="0" applyNumberFormat="1" applyFont="1" applyFill="1" applyBorder="1" applyAlignment="1">
      <alignment horizontal="right"/>
    </xf>
    <xf numFmtId="3" fontId="72" fillId="0" borderId="63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36" borderId="64" xfId="0" applyFont="1" applyFill="1" applyBorder="1" applyAlignment="1" applyProtection="1">
      <alignment horizontal="left" vertical="center" wrapText="1"/>
      <protection locked="0"/>
    </xf>
    <xf numFmtId="0" fontId="26" fillId="36" borderId="65" xfId="0" applyFont="1" applyFill="1" applyBorder="1" applyAlignment="1" applyProtection="1">
      <alignment horizontal="left" vertical="center" wrapText="1"/>
      <protection locked="0"/>
    </xf>
    <xf numFmtId="0" fontId="26" fillId="36" borderId="64" xfId="0" applyFont="1" applyFill="1" applyBorder="1" applyAlignment="1" applyProtection="1">
      <alignment horizontal="left" vertical="center"/>
      <protection locked="0"/>
    </xf>
    <xf numFmtId="0" fontId="26" fillId="36" borderId="65" xfId="0" applyFont="1" applyFill="1" applyBorder="1" applyAlignment="1" applyProtection="1">
      <alignment horizontal="left" vertical="center"/>
      <protection locked="0"/>
    </xf>
    <xf numFmtId="0" fontId="26" fillId="34" borderId="64" xfId="0" applyFont="1" applyFill="1" applyBorder="1" applyAlignment="1" applyProtection="1">
      <alignment horizontal="left" vertical="center"/>
      <protection locked="0"/>
    </xf>
    <xf numFmtId="0" fontId="26" fillId="34" borderId="65" xfId="0" applyFont="1" applyFill="1" applyBorder="1" applyAlignment="1" applyProtection="1">
      <alignment horizontal="left" vertical="center"/>
      <protection locked="0"/>
    </xf>
    <xf numFmtId="0" fontId="26" fillId="36" borderId="66" xfId="0" applyFont="1" applyFill="1" applyBorder="1" applyAlignment="1" applyProtection="1">
      <alignment horizontal="left" vertical="center" wrapText="1"/>
      <protection locked="0"/>
    </xf>
    <xf numFmtId="0" fontId="26" fillId="36" borderId="67" xfId="0" applyFont="1" applyFill="1" applyBorder="1" applyAlignment="1" applyProtection="1">
      <alignment horizontal="left" vertical="center" wrapText="1"/>
      <protection locked="0"/>
    </xf>
    <xf numFmtId="0" fontId="26" fillId="34" borderId="64" xfId="0" applyFont="1" applyFill="1" applyBorder="1" applyAlignment="1" applyProtection="1">
      <alignment horizontal="left" vertical="center" wrapText="1"/>
      <protection locked="0"/>
    </xf>
    <xf numFmtId="0" fontId="26" fillId="34" borderId="65" xfId="0" applyFont="1" applyFill="1" applyBorder="1" applyAlignment="1" applyProtection="1">
      <alignment horizontal="left" vertical="center" wrapText="1"/>
      <protection locked="0"/>
    </xf>
    <xf numFmtId="0" fontId="26" fillId="36" borderId="65" xfId="0" applyFont="1" applyFill="1" applyBorder="1" applyAlignment="1" applyProtection="1">
      <alignment horizontal="left" vertical="center" wrapText="1"/>
      <protection locked="0"/>
    </xf>
    <xf numFmtId="3" fontId="92" fillId="36" borderId="68" xfId="49" applyNumberFormat="1" applyFont="1" applyFill="1" applyBorder="1" applyAlignment="1" applyProtection="1">
      <alignment horizontal="right"/>
      <protection locked="0"/>
    </xf>
    <xf numFmtId="3" fontId="92" fillId="0" borderId="69" xfId="49" applyNumberFormat="1" applyFont="1" applyBorder="1" applyAlignment="1">
      <alignment/>
    </xf>
    <xf numFmtId="3" fontId="92" fillId="0" borderId="70" xfId="49" applyNumberFormat="1" applyFont="1" applyBorder="1" applyAlignment="1">
      <alignment/>
    </xf>
    <xf numFmtId="0" fontId="26" fillId="36" borderId="71" xfId="0" applyFont="1" applyFill="1" applyBorder="1" applyAlignment="1" applyProtection="1">
      <alignment horizontal="left" vertical="center"/>
      <protection locked="0"/>
    </xf>
    <xf numFmtId="0" fontId="26" fillId="36" borderId="72" xfId="0" applyFont="1" applyFill="1" applyBorder="1" applyAlignment="1" applyProtection="1">
      <alignment horizontal="left" vertical="center"/>
      <protection locked="0"/>
    </xf>
    <xf numFmtId="0" fontId="26" fillId="36" borderId="73" xfId="0" applyFont="1" applyFill="1" applyBorder="1" applyAlignment="1" applyProtection="1">
      <alignment horizontal="left" vertical="center"/>
      <protection locked="0"/>
    </xf>
    <xf numFmtId="3" fontId="41" fillId="38" borderId="64" xfId="49" applyNumberFormat="1" applyFont="1" applyFill="1" applyBorder="1" applyAlignment="1">
      <alignment horizontal="right"/>
    </xf>
    <xf numFmtId="3" fontId="41" fillId="38" borderId="65" xfId="49" applyNumberFormat="1" applyFont="1" applyFill="1" applyBorder="1" applyAlignment="1">
      <alignment horizontal="right"/>
    </xf>
    <xf numFmtId="3" fontId="41" fillId="38" borderId="74" xfId="49" applyNumberFormat="1" applyFont="1" applyFill="1" applyBorder="1" applyAlignment="1">
      <alignment horizontal="right"/>
    </xf>
    <xf numFmtId="3" fontId="0" fillId="38" borderId="67" xfId="0" applyNumberFormat="1" applyFont="1" applyFill="1" applyBorder="1" applyAlignment="1">
      <alignment horizontal="right"/>
    </xf>
    <xf numFmtId="3" fontId="0" fillId="38" borderId="75" xfId="0" applyNumberFormat="1" applyFont="1" applyFill="1" applyBorder="1" applyAlignment="1">
      <alignment horizontal="right"/>
    </xf>
    <xf numFmtId="3" fontId="0" fillId="38" borderId="76" xfId="0" applyNumberFormat="1" applyFont="1" applyFill="1" applyBorder="1" applyAlignment="1">
      <alignment horizontal="right"/>
    </xf>
    <xf numFmtId="3" fontId="0" fillId="38" borderId="77" xfId="0" applyNumberFormat="1" applyFont="1" applyFill="1" applyBorder="1" applyAlignment="1">
      <alignment horizontal="right"/>
    </xf>
    <xf numFmtId="0" fontId="26" fillId="34" borderId="78" xfId="0" applyFont="1" applyFill="1" applyBorder="1" applyAlignment="1" applyProtection="1">
      <alignment horizontal="left" vertical="center" wrapText="1"/>
      <protection locked="0"/>
    </xf>
    <xf numFmtId="0" fontId="26" fillId="34" borderId="63" xfId="0" applyFont="1" applyFill="1" applyBorder="1" applyAlignment="1" applyProtection="1">
      <alignment horizontal="left" vertical="center" wrapText="1"/>
      <protection locked="0"/>
    </xf>
    <xf numFmtId="0" fontId="26" fillId="34" borderId="79" xfId="0" applyFont="1" applyFill="1" applyBorder="1" applyAlignment="1" applyProtection="1">
      <alignment horizontal="left" vertical="center" wrapText="1"/>
      <protection locked="0"/>
    </xf>
    <xf numFmtId="0" fontId="26" fillId="36" borderId="80" xfId="0" applyFont="1" applyFill="1" applyBorder="1" applyAlignment="1" applyProtection="1">
      <alignment horizontal="left" vertical="center" wrapText="1"/>
      <protection locked="0"/>
    </xf>
    <xf numFmtId="0" fontId="26" fillId="36" borderId="81" xfId="0" applyFont="1" applyFill="1" applyBorder="1" applyAlignment="1" applyProtection="1">
      <alignment horizontal="left" vertical="center" wrapText="1"/>
      <protection locked="0"/>
    </xf>
    <xf numFmtId="0" fontId="26" fillId="36" borderId="82" xfId="0" applyFont="1" applyFill="1" applyBorder="1" applyAlignment="1" applyProtection="1">
      <alignment horizontal="left" vertical="center" wrapText="1"/>
      <protection locked="0"/>
    </xf>
    <xf numFmtId="0" fontId="11" fillId="34" borderId="78" xfId="0" applyFont="1" applyFill="1" applyBorder="1" applyAlignment="1" applyProtection="1">
      <alignment horizontal="center" vertical="center" wrapText="1"/>
      <protection locked="0"/>
    </xf>
    <xf numFmtId="0" fontId="39" fillId="0" borderId="83" xfId="0" applyFont="1" applyBorder="1" applyAlignment="1">
      <alignment horizontal="center" vertical="center" wrapText="1"/>
    </xf>
    <xf numFmtId="0" fontId="37" fillId="34" borderId="66" xfId="0" applyFont="1" applyFill="1" applyBorder="1" applyAlignment="1" applyProtection="1">
      <alignment horizontal="left" vertical="center" wrapText="1"/>
      <protection locked="0"/>
    </xf>
    <xf numFmtId="0" fontId="37" fillId="34" borderId="67" xfId="0" applyFont="1" applyFill="1" applyBorder="1" applyAlignment="1" applyProtection="1">
      <alignment horizontal="left" vertical="center" wrapText="1"/>
      <protection locked="0"/>
    </xf>
    <xf numFmtId="0" fontId="26" fillId="36" borderId="84" xfId="0" applyFont="1" applyFill="1" applyBorder="1" applyAlignment="1" applyProtection="1">
      <alignment horizontal="left" vertical="center" wrapText="1"/>
      <protection locked="0"/>
    </xf>
    <xf numFmtId="0" fontId="26" fillId="36" borderId="76" xfId="0" applyFont="1" applyFill="1" applyBorder="1" applyAlignment="1" applyProtection="1">
      <alignment horizontal="left" vertical="center" wrapText="1"/>
      <protection locked="0"/>
    </xf>
    <xf numFmtId="0" fontId="34" fillId="36" borderId="66" xfId="0" applyFont="1" applyFill="1" applyBorder="1" applyAlignment="1" applyProtection="1">
      <alignment horizontal="left" vertical="center" wrapText="1"/>
      <protection locked="0"/>
    </xf>
    <xf numFmtId="0" fontId="34" fillId="36" borderId="67" xfId="0" applyFont="1" applyFill="1" applyBorder="1" applyAlignment="1" applyProtection="1">
      <alignment horizontal="left" vertical="center" wrapText="1"/>
      <protection locked="0"/>
    </xf>
    <xf numFmtId="3" fontId="92" fillId="34" borderId="85" xfId="49" applyNumberFormat="1" applyFont="1" applyFill="1" applyBorder="1" applyAlignment="1" applyProtection="1">
      <alignment horizontal="right"/>
      <protection locked="0"/>
    </xf>
    <xf numFmtId="3" fontId="92" fillId="35" borderId="63" xfId="49" applyNumberFormat="1" applyFont="1" applyFill="1" applyBorder="1" applyAlignment="1">
      <alignment/>
    </xf>
    <xf numFmtId="3" fontId="92" fillId="35" borderId="79" xfId="49" applyNumberFormat="1" applyFont="1" applyFill="1" applyBorder="1" applyAlignment="1">
      <alignment/>
    </xf>
    <xf numFmtId="0" fontId="26" fillId="36" borderId="78" xfId="0" applyFont="1" applyFill="1" applyBorder="1" applyAlignment="1" applyProtection="1">
      <alignment horizontal="left" vertical="center"/>
      <protection locked="0"/>
    </xf>
    <xf numFmtId="0" fontId="26" fillId="36" borderId="63" xfId="0" applyFont="1" applyFill="1" applyBorder="1" applyAlignment="1" applyProtection="1">
      <alignment horizontal="left" vertical="center"/>
      <protection locked="0"/>
    </xf>
    <xf numFmtId="0" fontId="26" fillId="36" borderId="79" xfId="0" applyFont="1" applyFill="1" applyBorder="1" applyAlignment="1" applyProtection="1">
      <alignment horizontal="left" vertical="center"/>
      <protection locked="0"/>
    </xf>
    <xf numFmtId="0" fontId="34" fillId="34" borderId="33" xfId="0" applyFont="1" applyFill="1" applyBorder="1" applyAlignment="1" applyProtection="1">
      <alignment horizontal="center" vertical="center" textRotation="90" wrapText="1"/>
      <protection locked="0"/>
    </xf>
    <xf numFmtId="0" fontId="34" fillId="34" borderId="38" xfId="0" applyFont="1" applyFill="1" applyBorder="1" applyAlignment="1" applyProtection="1">
      <alignment horizontal="center" vertical="center" textRotation="90" wrapText="1"/>
      <protection locked="0"/>
    </xf>
    <xf numFmtId="0" fontId="34" fillId="34" borderId="86" xfId="0" applyFont="1" applyFill="1" applyBorder="1" applyAlignment="1" applyProtection="1">
      <alignment horizontal="center" vertical="center" textRotation="90" wrapText="1"/>
      <protection locked="0"/>
    </xf>
    <xf numFmtId="0" fontId="34" fillId="34" borderId="87" xfId="0" applyFont="1" applyFill="1" applyBorder="1" applyAlignment="1" applyProtection="1">
      <alignment horizontal="center" vertical="center" textRotation="90" wrapText="1"/>
      <protection locked="0"/>
    </xf>
    <xf numFmtId="0" fontId="34" fillId="41" borderId="88" xfId="0" applyFont="1" applyFill="1" applyBorder="1" applyAlignment="1" applyProtection="1">
      <alignment horizontal="center" vertical="center" textRotation="90"/>
      <protection locked="0"/>
    </xf>
    <xf numFmtId="0" fontId="34" fillId="41" borderId="89" xfId="0" applyFont="1" applyFill="1" applyBorder="1" applyAlignment="1" applyProtection="1">
      <alignment horizontal="center" vertical="center" textRotation="90"/>
      <protection locked="0"/>
    </xf>
    <xf numFmtId="0" fontId="34" fillId="41" borderId="33" xfId="0" applyFont="1" applyFill="1" applyBorder="1" applyAlignment="1" applyProtection="1">
      <alignment horizontal="center" vertical="center" textRotation="90"/>
      <protection locked="0"/>
    </xf>
    <xf numFmtId="0" fontId="34" fillId="41" borderId="0" xfId="0" applyFont="1" applyFill="1" applyBorder="1" applyAlignment="1" applyProtection="1">
      <alignment horizontal="center" vertical="center" textRotation="90"/>
      <protection locked="0"/>
    </xf>
    <xf numFmtId="3" fontId="92" fillId="36" borderId="90" xfId="49" applyNumberFormat="1" applyFont="1" applyFill="1" applyBorder="1" applyAlignment="1" applyProtection="1">
      <alignment horizontal="right"/>
      <protection locked="0"/>
    </xf>
    <xf numFmtId="3" fontId="92" fillId="0" borderId="91" xfId="49" applyNumberFormat="1" applyFont="1" applyBorder="1" applyAlignment="1">
      <alignment/>
    </xf>
    <xf numFmtId="3" fontId="92" fillId="0" borderId="92" xfId="49" applyNumberFormat="1" applyFont="1" applyBorder="1" applyAlignment="1">
      <alignment/>
    </xf>
    <xf numFmtId="0" fontId="34" fillId="35" borderId="88" xfId="0" applyFont="1" applyFill="1" applyBorder="1" applyAlignment="1" applyProtection="1">
      <alignment horizontal="center" vertical="center" textRotation="90" wrapText="1"/>
      <protection locked="0"/>
    </xf>
    <xf numFmtId="0" fontId="34" fillId="35" borderId="93" xfId="0" applyFont="1" applyFill="1" applyBorder="1" applyAlignment="1" applyProtection="1">
      <alignment horizontal="center" vertical="center" textRotation="90" wrapText="1"/>
      <protection locked="0"/>
    </xf>
    <xf numFmtId="0" fontId="34" fillId="35" borderId="33" xfId="0" applyFont="1" applyFill="1" applyBorder="1" applyAlignment="1" applyProtection="1">
      <alignment horizontal="center" vertical="center" textRotation="90" wrapText="1"/>
      <protection locked="0"/>
    </xf>
    <xf numFmtId="0" fontId="34" fillId="35" borderId="38" xfId="0" applyFont="1" applyFill="1" applyBorder="1" applyAlignment="1" applyProtection="1">
      <alignment horizontal="center" vertical="center" textRotation="90" wrapText="1"/>
      <protection locked="0"/>
    </xf>
    <xf numFmtId="0" fontId="34" fillId="35" borderId="94" xfId="0" applyFont="1" applyFill="1" applyBorder="1" applyAlignment="1" applyProtection="1">
      <alignment horizontal="center" vertical="center" textRotation="90" wrapText="1"/>
      <protection locked="0"/>
    </xf>
    <xf numFmtId="0" fontId="34" fillId="35" borderId="95" xfId="0" applyFont="1" applyFill="1" applyBorder="1" applyAlignment="1" applyProtection="1">
      <alignment horizontal="center" vertical="center" textRotation="90" wrapText="1"/>
      <protection locked="0"/>
    </xf>
    <xf numFmtId="0" fontId="26" fillId="34" borderId="96" xfId="0" applyFont="1" applyFill="1" applyBorder="1" applyAlignment="1" applyProtection="1">
      <alignment horizontal="left" vertical="center"/>
      <protection locked="0"/>
    </xf>
    <xf numFmtId="0" fontId="26" fillId="34" borderId="97" xfId="0" applyFont="1" applyFill="1" applyBorder="1" applyAlignment="1" applyProtection="1">
      <alignment horizontal="left" vertical="center"/>
      <protection locked="0"/>
    </xf>
    <xf numFmtId="0" fontId="26" fillId="34" borderId="98" xfId="0" applyFont="1" applyFill="1" applyBorder="1" applyAlignment="1" applyProtection="1">
      <alignment horizontal="left" vertical="center"/>
      <protection locked="0"/>
    </xf>
    <xf numFmtId="3" fontId="92" fillId="36" borderId="99" xfId="49" applyNumberFormat="1" applyFont="1" applyFill="1" applyBorder="1" applyAlignment="1" applyProtection="1">
      <alignment horizontal="right"/>
      <protection locked="0"/>
    </xf>
    <xf numFmtId="3" fontId="92" fillId="0" borderId="72" xfId="49" applyNumberFormat="1" applyFont="1" applyBorder="1" applyAlignment="1">
      <alignment/>
    </xf>
    <xf numFmtId="3" fontId="92" fillId="0" borderId="100" xfId="49" applyNumberFormat="1" applyFont="1" applyBorder="1" applyAlignment="1">
      <alignment/>
    </xf>
    <xf numFmtId="0" fontId="26" fillId="34" borderId="85" xfId="0" applyFont="1" applyFill="1" applyBorder="1" applyAlignment="1" applyProtection="1">
      <alignment horizontal="left" vertical="center" wrapText="1"/>
      <protection locked="0"/>
    </xf>
    <xf numFmtId="3" fontId="92" fillId="34" borderId="101" xfId="49" applyNumberFormat="1" applyFont="1" applyFill="1" applyBorder="1" applyAlignment="1" applyProtection="1">
      <alignment horizontal="right"/>
      <protection locked="0"/>
    </xf>
    <xf numFmtId="3" fontId="92" fillId="35" borderId="91" xfId="49" applyNumberFormat="1" applyFont="1" applyFill="1" applyBorder="1" applyAlignment="1">
      <alignment/>
    </xf>
    <xf numFmtId="3" fontId="92" fillId="35" borderId="92" xfId="49" applyNumberFormat="1" applyFont="1" applyFill="1" applyBorder="1" applyAlignment="1">
      <alignment/>
    </xf>
    <xf numFmtId="0" fontId="34" fillId="36" borderId="102" xfId="0" applyFont="1" applyFill="1" applyBorder="1" applyAlignment="1" applyProtection="1">
      <alignment horizontal="left" vertical="center"/>
      <protection locked="0"/>
    </xf>
    <xf numFmtId="0" fontId="34" fillId="36" borderId="103" xfId="0" applyFont="1" applyFill="1" applyBorder="1" applyAlignment="1" applyProtection="1">
      <alignment horizontal="left" vertical="center"/>
      <protection locked="0"/>
    </xf>
    <xf numFmtId="0" fontId="34" fillId="36" borderId="104" xfId="0" applyFont="1" applyFill="1" applyBorder="1" applyAlignment="1" applyProtection="1">
      <alignment horizontal="left" vertical="center"/>
      <protection locked="0"/>
    </xf>
    <xf numFmtId="0" fontId="26" fillId="34" borderId="105" xfId="0" applyFont="1" applyFill="1" applyBorder="1" applyAlignment="1" applyProtection="1">
      <alignment horizontal="left" vertical="center" wrapText="1"/>
      <protection locked="0"/>
    </xf>
    <xf numFmtId="0" fontId="26" fillId="34" borderId="91" xfId="0" applyFont="1" applyFill="1" applyBorder="1" applyAlignment="1" applyProtection="1">
      <alignment horizontal="left" vertical="center"/>
      <protection locked="0"/>
    </xf>
    <xf numFmtId="0" fontId="26" fillId="34" borderId="92" xfId="0" applyFont="1" applyFill="1" applyBorder="1" applyAlignment="1" applyProtection="1">
      <alignment horizontal="left" vertical="center"/>
      <protection locked="0"/>
    </xf>
    <xf numFmtId="0" fontId="36" fillId="0" borderId="88" xfId="0" applyFont="1" applyBorder="1" applyAlignment="1">
      <alignment horizontal="center" vertical="center" textRotation="90" wrapText="1"/>
    </xf>
    <xf numFmtId="0" fontId="36" fillId="0" borderId="93" xfId="0" applyFont="1" applyBorder="1" applyAlignment="1">
      <alignment horizontal="center" vertical="center" textRotation="90" wrapText="1"/>
    </xf>
    <xf numFmtId="0" fontId="36" fillId="0" borderId="33" xfId="0" applyFont="1" applyBorder="1" applyAlignment="1">
      <alignment horizontal="center" vertical="center" textRotation="90" wrapText="1"/>
    </xf>
    <xf numFmtId="0" fontId="36" fillId="0" borderId="38" xfId="0" applyFont="1" applyBorder="1" applyAlignment="1">
      <alignment horizontal="center" vertical="center" textRotation="90" wrapText="1"/>
    </xf>
    <xf numFmtId="0" fontId="36" fillId="0" borderId="94" xfId="0" applyFont="1" applyBorder="1" applyAlignment="1">
      <alignment horizontal="center" vertical="center" textRotation="90" wrapText="1"/>
    </xf>
    <xf numFmtId="0" fontId="36" fillId="0" borderId="95" xfId="0" applyFont="1" applyBorder="1" applyAlignment="1">
      <alignment horizontal="center" vertical="center" textRotation="90" wrapText="1"/>
    </xf>
    <xf numFmtId="0" fontId="26" fillId="34" borderId="84" xfId="0" applyFont="1" applyFill="1" applyBorder="1" applyAlignment="1" applyProtection="1">
      <alignment horizontal="left" vertical="center"/>
      <protection locked="0"/>
    </xf>
    <xf numFmtId="0" fontId="26" fillId="34" borderId="76" xfId="0" applyFont="1" applyFill="1" applyBorder="1" applyAlignment="1" applyProtection="1">
      <alignment horizontal="left" vertical="center"/>
      <protection locked="0"/>
    </xf>
    <xf numFmtId="0" fontId="26" fillId="34" borderId="106" xfId="0" applyFont="1" applyFill="1" applyBorder="1" applyAlignment="1" applyProtection="1">
      <alignment horizontal="left" vertical="center"/>
      <protection locked="0"/>
    </xf>
    <xf numFmtId="0" fontId="26" fillId="34" borderId="107" xfId="0" applyFont="1" applyFill="1" applyBorder="1" applyAlignment="1" applyProtection="1">
      <alignment horizontal="left" vertical="center"/>
      <protection locked="0"/>
    </xf>
    <xf numFmtId="0" fontId="26" fillId="34" borderId="108" xfId="0" applyFont="1" applyFill="1" applyBorder="1" applyAlignment="1" applyProtection="1">
      <alignment horizontal="left" vertical="center"/>
      <protection locked="0"/>
    </xf>
    <xf numFmtId="3" fontId="92" fillId="34" borderId="109" xfId="49" applyNumberFormat="1" applyFont="1" applyFill="1" applyBorder="1" applyAlignment="1" applyProtection="1">
      <alignment horizontal="right"/>
      <protection locked="0"/>
    </xf>
    <xf numFmtId="3" fontId="92" fillId="35" borderId="107" xfId="49" applyNumberFormat="1" applyFont="1" applyFill="1" applyBorder="1" applyAlignment="1">
      <alignment/>
    </xf>
    <xf numFmtId="3" fontId="92" fillId="35" borderId="108" xfId="49" applyNumberFormat="1" applyFont="1" applyFill="1" applyBorder="1" applyAlignment="1">
      <alignment/>
    </xf>
    <xf numFmtId="0" fontId="26" fillId="34" borderId="110" xfId="0" applyFont="1" applyFill="1" applyBorder="1" applyAlignment="1" applyProtection="1">
      <alignment horizontal="left" vertical="center"/>
      <protection locked="0"/>
    </xf>
    <xf numFmtId="0" fontId="26" fillId="34" borderId="111" xfId="0" applyFont="1" applyFill="1" applyBorder="1" applyAlignment="1" applyProtection="1">
      <alignment horizontal="left" vertical="center"/>
      <protection locked="0"/>
    </xf>
    <xf numFmtId="0" fontId="26" fillId="34" borderId="112" xfId="0" applyFont="1" applyFill="1" applyBorder="1" applyAlignment="1" applyProtection="1">
      <alignment horizontal="left" vertical="center"/>
      <protection locked="0"/>
    </xf>
    <xf numFmtId="3" fontId="92" fillId="34" borderId="113" xfId="49" applyNumberFormat="1" applyFont="1" applyFill="1" applyBorder="1" applyAlignment="1" applyProtection="1">
      <alignment horizontal="right"/>
      <protection locked="0"/>
    </xf>
    <xf numFmtId="3" fontId="92" fillId="35" borderId="111" xfId="49" applyNumberFormat="1" applyFont="1" applyFill="1" applyBorder="1" applyAlignment="1">
      <alignment/>
    </xf>
    <xf numFmtId="3" fontId="92" fillId="35" borderId="114" xfId="49" applyNumberFormat="1" applyFont="1" applyFill="1" applyBorder="1" applyAlignment="1">
      <alignment/>
    </xf>
    <xf numFmtId="0" fontId="26" fillId="36" borderId="71" xfId="0" applyFont="1" applyFill="1" applyBorder="1" applyAlignment="1" applyProtection="1">
      <alignment horizontal="left" vertical="center"/>
      <protection locked="0"/>
    </xf>
    <xf numFmtId="0" fontId="34" fillId="36" borderId="109" xfId="0" applyFont="1" applyFill="1" applyBorder="1" applyAlignment="1" applyProtection="1">
      <alignment horizontal="left" vertical="center"/>
      <protection locked="0"/>
    </xf>
    <xf numFmtId="0" fontId="34" fillId="36" borderId="107" xfId="0" applyFont="1" applyFill="1" applyBorder="1" applyAlignment="1" applyProtection="1">
      <alignment horizontal="left" vertical="center"/>
      <protection locked="0"/>
    </xf>
    <xf numFmtId="0" fontId="34" fillId="36" borderId="108" xfId="0" applyFont="1" applyFill="1" applyBorder="1" applyAlignment="1" applyProtection="1">
      <alignment horizontal="left" vertical="center"/>
      <protection locked="0"/>
    </xf>
    <xf numFmtId="3" fontId="92" fillId="36" borderId="115" xfId="49" applyNumberFormat="1" applyFont="1" applyFill="1" applyBorder="1" applyAlignment="1" applyProtection="1">
      <alignment horizontal="right"/>
      <protection locked="0"/>
    </xf>
    <xf numFmtId="3" fontId="92" fillId="0" borderId="116" xfId="49" applyNumberFormat="1" applyFont="1" applyBorder="1" applyAlignment="1">
      <alignment/>
    </xf>
    <xf numFmtId="3" fontId="92" fillId="0" borderId="117" xfId="49" applyNumberFormat="1" applyFont="1" applyBorder="1" applyAlignment="1">
      <alignment/>
    </xf>
    <xf numFmtId="3" fontId="92" fillId="34" borderId="99" xfId="49" applyNumberFormat="1" applyFont="1" applyFill="1" applyBorder="1" applyAlignment="1" applyProtection="1">
      <alignment horizontal="right"/>
      <protection locked="0"/>
    </xf>
    <xf numFmtId="3" fontId="92" fillId="35" borderId="72" xfId="49" applyNumberFormat="1" applyFont="1" applyFill="1" applyBorder="1" applyAlignment="1">
      <alignment/>
    </xf>
    <xf numFmtId="3" fontId="92" fillId="35" borderId="100" xfId="49" applyNumberFormat="1" applyFont="1" applyFill="1" applyBorder="1" applyAlignment="1">
      <alignment/>
    </xf>
    <xf numFmtId="0" fontId="34" fillId="34" borderId="94" xfId="0" applyFont="1" applyFill="1" applyBorder="1" applyAlignment="1" applyProtection="1">
      <alignment horizontal="center" vertical="center" textRotation="90" wrapText="1"/>
      <protection locked="0"/>
    </xf>
    <xf numFmtId="0" fontId="34" fillId="34" borderId="95" xfId="0" applyFont="1" applyFill="1" applyBorder="1" applyAlignment="1" applyProtection="1">
      <alignment horizontal="center" vertical="center" textRotation="90" wrapText="1"/>
      <protection locked="0"/>
    </xf>
    <xf numFmtId="0" fontId="26" fillId="35" borderId="20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wrapText="1"/>
      <protection locked="0"/>
    </xf>
    <xf numFmtId="3" fontId="92" fillId="34" borderId="118" xfId="49" applyNumberFormat="1" applyFont="1" applyFill="1" applyBorder="1" applyAlignment="1" applyProtection="1">
      <alignment horizontal="right"/>
      <protection locked="0"/>
    </xf>
    <xf numFmtId="3" fontId="92" fillId="35" borderId="73" xfId="49" applyNumberFormat="1" applyFont="1" applyFill="1" applyBorder="1" applyAlignment="1">
      <alignment/>
    </xf>
    <xf numFmtId="0" fontId="26" fillId="34" borderId="71" xfId="0" applyFont="1" applyFill="1" applyBorder="1" applyAlignment="1" applyProtection="1">
      <alignment horizontal="left" vertical="center"/>
      <protection locked="0"/>
    </xf>
    <xf numFmtId="0" fontId="26" fillId="34" borderId="72" xfId="0" applyFont="1" applyFill="1" applyBorder="1" applyAlignment="1" applyProtection="1">
      <alignment horizontal="left" vertical="center"/>
      <protection locked="0"/>
    </xf>
    <xf numFmtId="0" fontId="26" fillId="34" borderId="73" xfId="0" applyFont="1" applyFill="1" applyBorder="1" applyAlignment="1" applyProtection="1">
      <alignment horizontal="left" vertical="center"/>
      <protection locked="0"/>
    </xf>
    <xf numFmtId="0" fontId="18" fillId="35" borderId="14" xfId="0" applyFont="1" applyFill="1" applyBorder="1" applyAlignment="1" applyProtection="1">
      <alignment horizontal="center"/>
      <protection locked="0"/>
    </xf>
    <xf numFmtId="0" fontId="18" fillId="35" borderId="15" xfId="0" applyFont="1" applyFill="1" applyBorder="1" applyAlignment="1" applyProtection="1">
      <alignment horizontal="center"/>
      <protection locked="0"/>
    </xf>
    <xf numFmtId="0" fontId="34" fillId="0" borderId="88" xfId="0" applyFont="1" applyBorder="1" applyAlignment="1">
      <alignment horizontal="center" vertical="center" textRotation="90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94" xfId="0" applyFont="1" applyBorder="1" applyAlignment="1">
      <alignment horizontal="center" vertical="center" textRotation="90" wrapText="1"/>
    </xf>
    <xf numFmtId="0" fontId="34" fillId="0" borderId="95" xfId="0" applyFont="1" applyBorder="1" applyAlignment="1">
      <alignment horizontal="center" vertical="center" textRotation="90" wrapText="1"/>
    </xf>
    <xf numFmtId="0" fontId="26" fillId="36" borderId="119" xfId="0" applyFont="1" applyFill="1" applyBorder="1" applyAlignment="1" applyProtection="1">
      <alignment horizontal="left" vertical="center"/>
      <protection locked="0"/>
    </xf>
    <xf numFmtId="0" fontId="26" fillId="36" borderId="69" xfId="0" applyFont="1" applyFill="1" applyBorder="1" applyAlignment="1" applyProtection="1">
      <alignment horizontal="left" vertical="center"/>
      <protection locked="0"/>
    </xf>
    <xf numFmtId="0" fontId="26" fillId="36" borderId="120" xfId="0" applyFont="1" applyFill="1" applyBorder="1" applyAlignment="1" applyProtection="1">
      <alignment horizontal="left" vertical="center"/>
      <protection locked="0"/>
    </xf>
    <xf numFmtId="0" fontId="21" fillId="34" borderId="121" xfId="0" applyFont="1" applyFill="1" applyBorder="1" applyAlignment="1" applyProtection="1">
      <alignment horizontal="center" vertical="center" wrapText="1"/>
      <protection locked="0"/>
    </xf>
    <xf numFmtId="0" fontId="21" fillId="34" borderId="40" xfId="0" applyFont="1" applyFill="1" applyBorder="1" applyAlignment="1" applyProtection="1">
      <alignment horizontal="center" vertical="center" wrapText="1"/>
      <protection locked="0"/>
    </xf>
    <xf numFmtId="0" fontId="21" fillId="34" borderId="42" xfId="0" applyFont="1" applyFill="1" applyBorder="1" applyAlignment="1" applyProtection="1">
      <alignment horizontal="center" vertical="center" wrapText="1"/>
      <protection locked="0"/>
    </xf>
    <xf numFmtId="0" fontId="21" fillId="34" borderId="47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48" xfId="0" applyFont="1" applyFill="1" applyBorder="1" applyAlignment="1" applyProtection="1">
      <alignment horizontal="center" vertical="center" wrapText="1"/>
      <protection locked="0"/>
    </xf>
    <xf numFmtId="0" fontId="21" fillId="34" borderId="49" xfId="0" applyFont="1" applyFill="1" applyBorder="1" applyAlignment="1" applyProtection="1">
      <alignment horizontal="center" vertical="center" wrapText="1"/>
      <protection locked="0"/>
    </xf>
    <xf numFmtId="0" fontId="21" fillId="34" borderId="50" xfId="0" applyFont="1" applyFill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 wrapText="1"/>
      <protection locked="0"/>
    </xf>
    <xf numFmtId="0" fontId="11" fillId="35" borderId="121" xfId="0" applyFont="1" applyFill="1" applyBorder="1" applyAlignment="1" applyProtection="1">
      <alignment horizontal="left" vertical="top"/>
      <protection locked="0"/>
    </xf>
    <xf numFmtId="0" fontId="11" fillId="35" borderId="40" xfId="0" applyFont="1" applyFill="1" applyBorder="1" applyAlignment="1" applyProtection="1">
      <alignment horizontal="left" vertical="top"/>
      <protection locked="0"/>
    </xf>
    <xf numFmtId="0" fontId="11" fillId="35" borderId="42" xfId="0" applyFont="1" applyFill="1" applyBorder="1" applyAlignment="1" applyProtection="1">
      <alignment horizontal="left" vertical="top"/>
      <protection locked="0"/>
    </xf>
    <xf numFmtId="0" fontId="11" fillId="35" borderId="47" xfId="0" applyFont="1" applyFill="1" applyBorder="1" applyAlignment="1" applyProtection="1">
      <alignment horizontal="left" vertical="top"/>
      <protection locked="0"/>
    </xf>
    <xf numFmtId="0" fontId="11" fillId="35" borderId="0" xfId="0" applyFont="1" applyFill="1" applyBorder="1" applyAlignment="1" applyProtection="1">
      <alignment horizontal="left" vertical="top"/>
      <protection locked="0"/>
    </xf>
    <xf numFmtId="0" fontId="11" fillId="35" borderId="48" xfId="0" applyFont="1" applyFill="1" applyBorder="1" applyAlignment="1" applyProtection="1">
      <alignment horizontal="left" vertical="top"/>
      <protection locked="0"/>
    </xf>
    <xf numFmtId="0" fontId="11" fillId="35" borderId="49" xfId="0" applyFont="1" applyFill="1" applyBorder="1" applyAlignment="1" applyProtection="1">
      <alignment horizontal="left" vertical="top"/>
      <protection locked="0"/>
    </xf>
    <xf numFmtId="0" fontId="11" fillId="35" borderId="50" xfId="0" applyFont="1" applyFill="1" applyBorder="1" applyAlignment="1" applyProtection="1">
      <alignment horizontal="left" vertical="top"/>
      <protection locked="0"/>
    </xf>
    <xf numFmtId="0" fontId="11" fillId="35" borderId="51" xfId="0" applyFont="1" applyFill="1" applyBorder="1" applyAlignment="1" applyProtection="1">
      <alignment horizontal="left" vertical="top"/>
      <protection locked="0"/>
    </xf>
    <xf numFmtId="0" fontId="28" fillId="36" borderId="121" xfId="0" applyFont="1" applyFill="1" applyBorder="1" applyAlignment="1" applyProtection="1">
      <alignment horizontal="center" vertical="center"/>
      <protection locked="0"/>
    </xf>
    <xf numFmtId="0" fontId="28" fillId="36" borderId="40" xfId="0" applyFont="1" applyFill="1" applyBorder="1" applyAlignment="1" applyProtection="1">
      <alignment horizontal="center" vertical="center"/>
      <protection locked="0"/>
    </xf>
    <xf numFmtId="0" fontId="28" fillId="36" borderId="42" xfId="0" applyFont="1" applyFill="1" applyBorder="1" applyAlignment="1" applyProtection="1">
      <alignment horizontal="center" vertical="center"/>
      <protection locked="0"/>
    </xf>
    <xf numFmtId="0" fontId="28" fillId="36" borderId="47" xfId="0" applyFont="1" applyFill="1" applyBorder="1" applyAlignment="1" applyProtection="1">
      <alignment horizontal="center" vertical="center"/>
      <protection locked="0"/>
    </xf>
    <xf numFmtId="0" fontId="28" fillId="36" borderId="0" xfId="0" applyFont="1" applyFill="1" applyBorder="1" applyAlignment="1" applyProtection="1">
      <alignment horizontal="center" vertical="center"/>
      <protection locked="0"/>
    </xf>
    <xf numFmtId="0" fontId="28" fillId="36" borderId="48" xfId="0" applyFont="1" applyFill="1" applyBorder="1" applyAlignment="1" applyProtection="1">
      <alignment horizontal="center" vertical="center"/>
      <protection locked="0"/>
    </xf>
    <xf numFmtId="0" fontId="28" fillId="36" borderId="49" xfId="0" applyFont="1" applyFill="1" applyBorder="1" applyAlignment="1" applyProtection="1">
      <alignment horizontal="center" vertical="center"/>
      <protection locked="0"/>
    </xf>
    <xf numFmtId="0" fontId="28" fillId="36" borderId="50" xfId="0" applyFont="1" applyFill="1" applyBorder="1" applyAlignment="1" applyProtection="1">
      <alignment horizontal="center" vertical="center"/>
      <protection locked="0"/>
    </xf>
    <xf numFmtId="0" fontId="28" fillId="36" borderId="51" xfId="0" applyFont="1" applyFill="1" applyBorder="1" applyAlignment="1" applyProtection="1">
      <alignment horizontal="center" vertical="center"/>
      <protection locked="0"/>
    </xf>
    <xf numFmtId="0" fontId="11" fillId="44" borderId="78" xfId="0" applyFont="1" applyFill="1" applyBorder="1" applyAlignment="1" applyProtection="1">
      <alignment horizontal="center" vertical="center" wrapText="1"/>
      <protection locked="0"/>
    </xf>
    <xf numFmtId="0" fontId="11" fillId="44" borderId="83" xfId="0" applyFont="1" applyFill="1" applyBorder="1" applyAlignment="1" applyProtection="1">
      <alignment horizontal="center" vertical="center" wrapText="1"/>
      <protection locked="0"/>
    </xf>
    <xf numFmtId="3" fontId="92" fillId="36" borderId="85" xfId="49" applyNumberFormat="1" applyFont="1" applyFill="1" applyBorder="1" applyAlignment="1" applyProtection="1">
      <alignment horizontal="right"/>
      <protection locked="0"/>
    </xf>
    <xf numFmtId="3" fontId="92" fillId="0" borderId="63" xfId="49" applyNumberFormat="1" applyFont="1" applyBorder="1" applyAlignment="1">
      <alignment horizontal="right"/>
    </xf>
    <xf numFmtId="3" fontId="92" fillId="0" borderId="83" xfId="49" applyNumberFormat="1" applyFont="1" applyBorder="1" applyAlignment="1">
      <alignment horizontal="right"/>
    </xf>
    <xf numFmtId="0" fontId="11" fillId="39" borderId="121" xfId="0" applyFont="1" applyFill="1" applyBorder="1" applyAlignment="1" applyProtection="1">
      <alignment horizontal="center"/>
      <protection locked="0"/>
    </xf>
    <xf numFmtId="0" fontId="11" fillId="39" borderId="40" xfId="0" applyFont="1" applyFill="1" applyBorder="1" applyAlignment="1" applyProtection="1">
      <alignment horizontal="center"/>
      <protection locked="0"/>
    </xf>
    <xf numFmtId="0" fontId="11" fillId="39" borderId="122" xfId="0" applyFont="1" applyFill="1" applyBorder="1" applyAlignment="1" applyProtection="1">
      <alignment horizontal="center"/>
      <protection locked="0"/>
    </xf>
    <xf numFmtId="0" fontId="11" fillId="42" borderId="40" xfId="0" applyFont="1" applyFill="1" applyBorder="1" applyAlignment="1" applyProtection="1">
      <alignment horizontal="center"/>
      <protection locked="0"/>
    </xf>
    <xf numFmtId="0" fontId="11" fillId="42" borderId="123" xfId="0" applyFont="1" applyFill="1" applyBorder="1" applyAlignment="1" applyProtection="1">
      <alignment horizontal="center"/>
      <protection locked="0"/>
    </xf>
    <xf numFmtId="3" fontId="92" fillId="36" borderId="124" xfId="49" applyNumberFormat="1" applyFont="1" applyFill="1" applyBorder="1" applyAlignment="1" applyProtection="1">
      <alignment horizontal="right"/>
      <protection locked="0"/>
    </xf>
    <xf numFmtId="3" fontId="92" fillId="0" borderId="97" xfId="49" applyNumberFormat="1" applyFont="1" applyBorder="1" applyAlignment="1">
      <alignment/>
    </xf>
    <xf numFmtId="3" fontId="92" fillId="0" borderId="125" xfId="49" applyNumberFormat="1" applyFont="1" applyBorder="1" applyAlignment="1">
      <alignment/>
    </xf>
    <xf numFmtId="3" fontId="92" fillId="34" borderId="72" xfId="49" applyNumberFormat="1" applyFont="1" applyFill="1" applyBorder="1" applyAlignment="1" applyProtection="1">
      <alignment horizontal="right"/>
      <protection locked="0"/>
    </xf>
    <xf numFmtId="3" fontId="92" fillId="34" borderId="100" xfId="49" applyNumberFormat="1" applyFont="1" applyFill="1" applyBorder="1" applyAlignment="1" applyProtection="1">
      <alignment horizontal="right"/>
      <protection locked="0"/>
    </xf>
    <xf numFmtId="0" fontId="30" fillId="36" borderId="121" xfId="0" applyFont="1" applyFill="1" applyBorder="1" applyAlignment="1" applyProtection="1">
      <alignment horizontal="center" vertical="center" textRotation="90" wrapText="1"/>
      <protection locked="0"/>
    </xf>
    <xf numFmtId="0" fontId="30" fillId="36" borderId="41" xfId="0" applyFont="1" applyFill="1" applyBorder="1" applyAlignment="1" applyProtection="1">
      <alignment horizontal="center" vertical="center" textRotation="90" wrapText="1"/>
      <protection locked="0"/>
    </xf>
    <xf numFmtId="0" fontId="30" fillId="36" borderId="47" xfId="0" applyFont="1" applyFill="1" applyBorder="1" applyAlignment="1" applyProtection="1">
      <alignment horizontal="center" vertical="center" textRotation="90" wrapText="1"/>
      <protection locked="0"/>
    </xf>
    <xf numFmtId="0" fontId="30" fillId="36" borderId="38" xfId="0" applyFont="1" applyFill="1" applyBorder="1" applyAlignment="1" applyProtection="1">
      <alignment horizontal="center" vertical="center" textRotation="90" wrapText="1"/>
      <protection locked="0"/>
    </xf>
    <xf numFmtId="0" fontId="30" fillId="36" borderId="126" xfId="0" applyFont="1" applyFill="1" applyBorder="1" applyAlignment="1" applyProtection="1">
      <alignment horizontal="center" vertical="center" textRotation="90" wrapText="1"/>
      <protection locked="0"/>
    </xf>
    <xf numFmtId="0" fontId="30" fillId="36" borderId="95" xfId="0" applyFont="1" applyFill="1" applyBorder="1" applyAlignment="1" applyProtection="1">
      <alignment horizontal="center" vertical="center" textRotation="90" wrapText="1"/>
      <protection locked="0"/>
    </xf>
    <xf numFmtId="0" fontId="29" fillId="34" borderId="127" xfId="0" applyFont="1" applyFill="1" applyBorder="1" applyAlignment="1" applyProtection="1">
      <alignment horizontal="center"/>
      <protection locked="0"/>
    </xf>
    <xf numFmtId="0" fontId="29" fillId="34" borderId="31" xfId="0" applyFont="1" applyFill="1" applyBorder="1" applyAlignment="1" applyProtection="1">
      <alignment horizontal="center"/>
      <protection locked="0"/>
    </xf>
    <xf numFmtId="0" fontId="26" fillId="36" borderId="128" xfId="0" applyFont="1" applyFill="1" applyBorder="1" applyAlignment="1" applyProtection="1">
      <alignment horizontal="left" vertical="center"/>
      <protection locked="0"/>
    </xf>
    <xf numFmtId="0" fontId="26" fillId="36" borderId="129" xfId="0" applyFont="1" applyFill="1" applyBorder="1" applyAlignment="1" applyProtection="1">
      <alignment horizontal="left" vertical="center"/>
      <protection locked="0"/>
    </xf>
    <xf numFmtId="0" fontId="11" fillId="35" borderId="78" xfId="0" applyFont="1" applyFill="1" applyBorder="1" applyAlignment="1" applyProtection="1">
      <alignment horizontal="center" vertical="center" wrapText="1"/>
      <protection locked="0"/>
    </xf>
    <xf numFmtId="0" fontId="11" fillId="35" borderId="83" xfId="0" applyFont="1" applyFill="1" applyBorder="1" applyAlignment="1" applyProtection="1">
      <alignment horizontal="center" vertical="center" wrapText="1"/>
      <protection locked="0"/>
    </xf>
    <xf numFmtId="0" fontId="93" fillId="35" borderId="0" xfId="0" applyFont="1" applyFill="1" applyBorder="1" applyAlignment="1" applyProtection="1">
      <alignment horizontal="right"/>
      <protection locked="0"/>
    </xf>
    <xf numFmtId="0" fontId="11" fillId="35" borderId="71" xfId="0" applyFont="1" applyFill="1" applyBorder="1" applyAlignment="1" applyProtection="1">
      <alignment horizontal="center" vertical="center" wrapText="1"/>
      <protection locked="0"/>
    </xf>
    <xf numFmtId="0" fontId="11" fillId="35" borderId="100" xfId="0" applyFont="1" applyFill="1" applyBorder="1" applyAlignment="1" applyProtection="1">
      <alignment horizontal="center" vertical="center" wrapText="1"/>
      <protection locked="0"/>
    </xf>
    <xf numFmtId="0" fontId="26" fillId="34" borderId="65" xfId="0" applyFont="1" applyFill="1" applyBorder="1" applyAlignment="1" applyProtection="1">
      <alignment horizontal="left" vertical="center" wrapText="1"/>
      <protection locked="0"/>
    </xf>
    <xf numFmtId="0" fontId="29" fillId="34" borderId="45" xfId="0" applyFont="1" applyFill="1" applyBorder="1" applyAlignment="1" applyProtection="1">
      <alignment horizontal="center"/>
      <protection locked="0"/>
    </xf>
    <xf numFmtId="0" fontId="26" fillId="34" borderId="64" xfId="0" applyFont="1" applyFill="1" applyBorder="1" applyAlignment="1" applyProtection="1">
      <alignment horizontal="left" vertical="center"/>
      <protection locked="0"/>
    </xf>
    <xf numFmtId="0" fontId="32" fillId="41" borderId="130" xfId="0" applyFont="1" applyFill="1" applyBorder="1" applyAlignment="1" applyProtection="1">
      <alignment horizontal="left"/>
      <protection locked="0"/>
    </xf>
    <xf numFmtId="0" fontId="11" fillId="35" borderId="106" xfId="0" applyFont="1" applyFill="1" applyBorder="1" applyAlignment="1" applyProtection="1">
      <alignment horizontal="center" vertical="center" wrapText="1"/>
      <protection locked="0"/>
    </xf>
    <xf numFmtId="0" fontId="11" fillId="35" borderId="131" xfId="0" applyFont="1" applyFill="1" applyBorder="1" applyAlignment="1" applyProtection="1">
      <alignment horizontal="center" vertical="center" wrapText="1"/>
      <protection locked="0"/>
    </xf>
    <xf numFmtId="0" fontId="26" fillId="36" borderId="78" xfId="0" applyFont="1" applyFill="1" applyBorder="1" applyAlignment="1" applyProtection="1">
      <alignment horizontal="left" vertical="center" wrapText="1"/>
      <protection locked="0"/>
    </xf>
    <xf numFmtId="0" fontId="26" fillId="36" borderId="63" xfId="0" applyFont="1" applyFill="1" applyBorder="1" applyAlignment="1" applyProtection="1">
      <alignment horizontal="left" vertical="center" wrapText="1"/>
      <protection locked="0"/>
    </xf>
    <xf numFmtId="0" fontId="26" fillId="36" borderId="79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Border="1" applyAlignment="1">
      <alignment horizontal="center" vertical="center" wrapText="1"/>
    </xf>
    <xf numFmtId="0" fontId="32" fillId="41" borderId="132" xfId="0" applyFont="1" applyFill="1" applyBorder="1" applyAlignment="1" applyProtection="1">
      <alignment horizontal="left"/>
      <protection locked="0"/>
    </xf>
    <xf numFmtId="0" fontId="32" fillId="41" borderId="133" xfId="0" applyFont="1" applyFill="1" applyBorder="1" applyAlignment="1" applyProtection="1">
      <alignment horizontal="left"/>
      <protection locked="0"/>
    </xf>
    <xf numFmtId="0" fontId="29" fillId="45" borderId="45" xfId="0" applyFont="1" applyFill="1" applyBorder="1" applyAlignment="1" applyProtection="1">
      <alignment horizontal="center" vertical="top"/>
      <protection locked="0"/>
    </xf>
    <xf numFmtId="0" fontId="29" fillId="45" borderId="134" xfId="0" applyFont="1" applyFill="1" applyBorder="1" applyAlignment="1" applyProtection="1">
      <alignment horizontal="center" vertical="top"/>
      <protection locked="0"/>
    </xf>
    <xf numFmtId="0" fontId="26" fillId="36" borderId="128" xfId="0" applyFont="1" applyFill="1" applyBorder="1" applyAlignment="1" applyProtection="1">
      <alignment horizontal="left" vertical="center" wrapText="1"/>
      <protection locked="0"/>
    </xf>
    <xf numFmtId="0" fontId="26" fillId="36" borderId="129" xfId="0" applyFont="1" applyFill="1" applyBorder="1" applyAlignment="1" applyProtection="1">
      <alignment horizontal="left" vertical="center" wrapText="1"/>
      <protection locked="0"/>
    </xf>
    <xf numFmtId="3" fontId="92" fillId="44" borderId="85" xfId="49" applyNumberFormat="1" applyFont="1" applyFill="1" applyBorder="1" applyAlignment="1" applyProtection="1">
      <alignment/>
      <protection locked="0"/>
    </xf>
    <xf numFmtId="3" fontId="92" fillId="44" borderId="63" xfId="49" applyNumberFormat="1" applyFont="1" applyFill="1" applyBorder="1" applyAlignment="1" applyProtection="1">
      <alignment/>
      <protection locked="0"/>
    </xf>
    <xf numFmtId="3" fontId="92" fillId="44" borderId="83" xfId="49" applyNumberFormat="1" applyFont="1" applyFill="1" applyBorder="1" applyAlignment="1" applyProtection="1">
      <alignment/>
      <protection locked="0"/>
    </xf>
    <xf numFmtId="0" fontId="26" fillId="34" borderId="64" xfId="0" applyFont="1" applyFill="1" applyBorder="1" applyAlignment="1" applyProtection="1">
      <alignment vertical="center" wrapText="1"/>
      <protection locked="0"/>
    </xf>
    <xf numFmtId="0" fontId="26" fillId="34" borderId="65" xfId="0" applyFont="1" applyFill="1" applyBorder="1" applyAlignment="1" applyProtection="1">
      <alignment vertical="center" wrapText="1"/>
      <protection locked="0"/>
    </xf>
    <xf numFmtId="0" fontId="34" fillId="36" borderId="66" xfId="0" applyFont="1" applyFill="1" applyBorder="1" applyAlignment="1" applyProtection="1">
      <alignment horizontal="left" vertical="center"/>
      <protection locked="0"/>
    </xf>
    <xf numFmtId="0" fontId="34" fillId="36" borderId="67" xfId="0" applyFont="1" applyFill="1" applyBorder="1" applyAlignment="1" applyProtection="1">
      <alignment horizontal="left" vertical="center"/>
      <protection locked="0"/>
    </xf>
    <xf numFmtId="0" fontId="11" fillId="36" borderId="78" xfId="0" applyFont="1" applyFill="1" applyBorder="1" applyAlignment="1" applyProtection="1">
      <alignment horizontal="center" vertical="center" wrapText="1"/>
      <protection locked="0"/>
    </xf>
    <xf numFmtId="0" fontId="34" fillId="35" borderId="0" xfId="0" applyFont="1" applyFill="1" applyBorder="1" applyAlignment="1" applyProtection="1">
      <alignment horizontal="center" vertical="center" textRotation="90" wrapText="1"/>
      <protection locked="0"/>
    </xf>
    <xf numFmtId="0" fontId="26" fillId="34" borderId="84" xfId="0" applyFont="1" applyFill="1" applyBorder="1" applyAlignment="1" applyProtection="1">
      <alignment horizontal="left" vertical="center" wrapText="1"/>
      <protection locked="0"/>
    </xf>
    <xf numFmtId="0" fontId="26" fillId="34" borderId="76" xfId="0" applyFont="1" applyFill="1" applyBorder="1" applyAlignment="1" applyProtection="1">
      <alignment horizontal="left" vertical="center" wrapText="1"/>
      <protection locked="0"/>
    </xf>
    <xf numFmtId="0" fontId="25" fillId="44" borderId="78" xfId="0" applyFont="1" applyFill="1" applyBorder="1" applyAlignment="1" applyProtection="1">
      <alignment horizontal="center" vertical="center" wrapText="1"/>
      <protection locked="0"/>
    </xf>
    <xf numFmtId="0" fontId="25" fillId="0" borderId="83" xfId="0" applyFont="1" applyBorder="1" applyAlignment="1">
      <alignment horizontal="center" vertical="center" wrapText="1"/>
    </xf>
    <xf numFmtId="3" fontId="92" fillId="0" borderId="97" xfId="49" applyNumberFormat="1" applyFont="1" applyBorder="1" applyAlignment="1">
      <alignment horizontal="right"/>
    </xf>
    <xf numFmtId="3" fontId="92" fillId="0" borderId="125" xfId="49" applyNumberFormat="1" applyFont="1" applyBorder="1" applyAlignment="1">
      <alignment horizontal="right"/>
    </xf>
    <xf numFmtId="3" fontId="92" fillId="35" borderId="72" xfId="49" applyNumberFormat="1" applyFont="1" applyFill="1" applyBorder="1" applyAlignment="1">
      <alignment horizontal="right"/>
    </xf>
    <xf numFmtId="3" fontId="92" fillId="35" borderId="100" xfId="49" applyNumberFormat="1" applyFont="1" applyFill="1" applyBorder="1" applyAlignment="1">
      <alignment horizontal="right"/>
    </xf>
    <xf numFmtId="3" fontId="92" fillId="36" borderId="135" xfId="49" applyNumberFormat="1" applyFont="1" applyFill="1" applyBorder="1" applyAlignment="1" applyProtection="1">
      <alignment horizontal="right"/>
      <protection locked="0"/>
    </xf>
    <xf numFmtId="3" fontId="92" fillId="0" borderId="136" xfId="49" applyNumberFormat="1" applyFont="1" applyBorder="1" applyAlignment="1">
      <alignment horizontal="right"/>
    </xf>
    <xf numFmtId="3" fontId="92" fillId="0" borderId="137" xfId="49" applyNumberFormat="1" applyFont="1" applyBorder="1" applyAlignment="1">
      <alignment horizontal="right"/>
    </xf>
    <xf numFmtId="3" fontId="94" fillId="35" borderId="109" xfId="49" applyNumberFormat="1" applyFont="1" applyFill="1" applyBorder="1" applyAlignment="1" applyProtection="1">
      <alignment horizontal="right"/>
      <protection locked="0"/>
    </xf>
    <xf numFmtId="3" fontId="94" fillId="0" borderId="107" xfId="49" applyNumberFormat="1" applyFont="1" applyBorder="1" applyAlignment="1">
      <alignment horizontal="right"/>
    </xf>
    <xf numFmtId="3" fontId="94" fillId="0" borderId="131" xfId="49" applyNumberFormat="1" applyFont="1" applyBorder="1" applyAlignment="1">
      <alignment horizontal="right"/>
    </xf>
    <xf numFmtId="0" fontId="11" fillId="44" borderId="96" xfId="0" applyFont="1" applyFill="1" applyBorder="1" applyAlignment="1" applyProtection="1">
      <alignment horizontal="center" vertical="center" wrapText="1"/>
      <protection locked="0"/>
    </xf>
    <xf numFmtId="0" fontId="11" fillId="44" borderId="125" xfId="0" applyFont="1" applyFill="1" applyBorder="1" applyAlignment="1" applyProtection="1">
      <alignment horizontal="center" vertical="center" wrapText="1"/>
      <protection locked="0"/>
    </xf>
    <xf numFmtId="3" fontId="92" fillId="35" borderId="85" xfId="49" applyNumberFormat="1" applyFont="1" applyFill="1" applyBorder="1" applyAlignment="1" applyProtection="1">
      <alignment/>
      <protection locked="0"/>
    </xf>
    <xf numFmtId="3" fontId="92" fillId="35" borderId="63" xfId="49" applyNumberFormat="1" applyFont="1" applyFill="1" applyBorder="1" applyAlignment="1" applyProtection="1">
      <alignment/>
      <protection locked="0"/>
    </xf>
    <xf numFmtId="3" fontId="92" fillId="35" borderId="83" xfId="49" applyNumberFormat="1" applyFont="1" applyFill="1" applyBorder="1" applyAlignment="1" applyProtection="1">
      <alignment/>
      <protection locked="0"/>
    </xf>
    <xf numFmtId="0" fontId="25" fillId="44" borderId="138" xfId="0" applyFont="1" applyFill="1" applyBorder="1" applyAlignment="1" applyProtection="1">
      <alignment horizontal="center" vertical="center" wrapText="1"/>
      <protection locked="0"/>
    </xf>
    <xf numFmtId="0" fontId="25" fillId="44" borderId="137" xfId="0" applyFont="1" applyFill="1" applyBorder="1" applyAlignment="1" applyProtection="1">
      <alignment horizontal="center" vertical="center" wrapText="1"/>
      <protection locked="0"/>
    </xf>
    <xf numFmtId="3" fontId="92" fillId="36" borderId="63" xfId="49" applyNumberFormat="1" applyFont="1" applyFill="1" applyBorder="1" applyAlignment="1" applyProtection="1">
      <alignment horizontal="right"/>
      <protection locked="0"/>
    </xf>
    <xf numFmtId="3" fontId="92" fillId="36" borderId="83" xfId="49" applyNumberFormat="1" applyFont="1" applyFill="1" applyBorder="1" applyAlignment="1" applyProtection="1">
      <alignment horizontal="right"/>
      <protection locked="0"/>
    </xf>
    <xf numFmtId="0" fontId="16" fillId="38" borderId="139" xfId="0" applyFont="1" applyFill="1" applyBorder="1" applyAlignment="1" applyProtection="1">
      <alignment horizontal="center" wrapText="1"/>
      <protection locked="0"/>
    </xf>
    <xf numFmtId="0" fontId="16" fillId="38" borderId="133" xfId="0" applyFont="1" applyFill="1" applyBorder="1" applyAlignment="1" applyProtection="1">
      <alignment horizontal="center" wrapText="1"/>
      <protection locked="0"/>
    </xf>
    <xf numFmtId="0" fontId="7" fillId="39" borderId="140" xfId="0" applyFont="1" applyFill="1" applyBorder="1" applyAlignment="1" applyProtection="1">
      <alignment horizontal="center"/>
      <protection locked="0"/>
    </xf>
    <xf numFmtId="0" fontId="7" fillId="39" borderId="141" xfId="0" applyFont="1" applyFill="1" applyBorder="1" applyAlignment="1" applyProtection="1">
      <alignment horizontal="center"/>
      <protection locked="0"/>
    </xf>
    <xf numFmtId="0" fontId="7" fillId="42" borderId="141" xfId="0" applyFont="1" applyFill="1" applyBorder="1" applyAlignment="1" applyProtection="1">
      <alignment horizontal="center"/>
      <protection locked="0"/>
    </xf>
    <xf numFmtId="0" fontId="7" fillId="42" borderId="142" xfId="0" applyFont="1" applyFill="1" applyBorder="1" applyAlignment="1" applyProtection="1">
      <alignment horizontal="center"/>
      <protection locked="0"/>
    </xf>
    <xf numFmtId="0" fontId="32" fillId="41" borderId="94" xfId="0" applyFont="1" applyFill="1" applyBorder="1" applyAlignment="1" applyProtection="1">
      <alignment horizontal="left"/>
      <protection locked="0"/>
    </xf>
    <xf numFmtId="0" fontId="32" fillId="41" borderId="36" xfId="0" applyFont="1" applyFill="1" applyBorder="1" applyAlignment="1" applyProtection="1">
      <alignment horizontal="left"/>
      <protection locked="0"/>
    </xf>
    <xf numFmtId="0" fontId="44" fillId="36" borderId="143" xfId="0" applyNumberFormat="1" applyFont="1" applyFill="1" applyBorder="1" applyAlignment="1" applyProtection="1">
      <alignment horizontal="left" vertical="center" wrapText="1"/>
      <protection locked="0"/>
    </xf>
    <xf numFmtId="0" fontId="44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29" fillId="34" borderId="31" xfId="0" applyFont="1" applyFill="1" applyBorder="1" applyAlignment="1" applyProtection="1">
      <alignment horizontal="center"/>
      <protection locked="0"/>
    </xf>
    <xf numFmtId="0" fontId="29" fillId="34" borderId="144" xfId="0" applyFont="1" applyFill="1" applyBorder="1" applyAlignment="1" applyProtection="1">
      <alignment horizontal="center"/>
      <protection locked="0"/>
    </xf>
    <xf numFmtId="0" fontId="8" fillId="46" borderId="121" xfId="0" applyFont="1" applyFill="1" applyBorder="1" applyAlignment="1" applyProtection="1">
      <alignment horizontal="center" vertical="center" wrapText="1"/>
      <protection locked="0"/>
    </xf>
    <xf numFmtId="0" fontId="9" fillId="47" borderId="40" xfId="0" applyFont="1" applyFill="1" applyBorder="1" applyAlignment="1" applyProtection="1">
      <alignment/>
      <protection locked="0"/>
    </xf>
    <xf numFmtId="0" fontId="9" fillId="47" borderId="42" xfId="0" applyFont="1" applyFill="1" applyBorder="1" applyAlignment="1" applyProtection="1">
      <alignment/>
      <protection locked="0"/>
    </xf>
    <xf numFmtId="0" fontId="8" fillId="46" borderId="47" xfId="0" applyFont="1" applyFill="1" applyBorder="1" applyAlignment="1" applyProtection="1">
      <alignment horizontal="center" vertical="center" wrapText="1"/>
      <protection locked="0"/>
    </xf>
    <xf numFmtId="0" fontId="9" fillId="47" borderId="0" xfId="0" applyFont="1" applyFill="1" applyBorder="1" applyAlignment="1" applyProtection="1">
      <alignment/>
      <protection locked="0"/>
    </xf>
    <xf numFmtId="0" fontId="9" fillId="47" borderId="48" xfId="0" applyFont="1" applyFill="1" applyBorder="1" applyAlignment="1" applyProtection="1">
      <alignment/>
      <protection locked="0"/>
    </xf>
    <xf numFmtId="0" fontId="9" fillId="47" borderId="47" xfId="0" applyFont="1" applyFill="1" applyBorder="1" applyAlignment="1" applyProtection="1">
      <alignment/>
      <protection locked="0"/>
    </xf>
    <xf numFmtId="0" fontId="9" fillId="47" borderId="49" xfId="0" applyFont="1" applyFill="1" applyBorder="1" applyAlignment="1" applyProtection="1">
      <alignment/>
      <protection locked="0"/>
    </xf>
    <xf numFmtId="0" fontId="9" fillId="47" borderId="50" xfId="0" applyFont="1" applyFill="1" applyBorder="1" applyAlignment="1" applyProtection="1">
      <alignment/>
      <protection locked="0"/>
    </xf>
    <xf numFmtId="0" fontId="9" fillId="47" borderId="5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3" fontId="92" fillId="34" borderId="85" xfId="50" applyNumberFormat="1" applyFont="1" applyFill="1" applyBorder="1" applyAlignment="1" applyProtection="1">
      <alignment/>
      <protection locked="0"/>
    </xf>
    <xf numFmtId="3" fontId="92" fillId="0" borderId="63" xfId="50" applyNumberFormat="1" applyFont="1" applyBorder="1" applyAlignment="1">
      <alignment/>
    </xf>
    <xf numFmtId="3" fontId="92" fillId="0" borderId="83" xfId="50" applyNumberFormat="1" applyFont="1" applyBorder="1" applyAlignment="1">
      <alignment/>
    </xf>
    <xf numFmtId="3" fontId="92" fillId="36" borderId="85" xfId="49" applyNumberFormat="1" applyFont="1" applyFill="1" applyBorder="1" applyAlignment="1" applyProtection="1">
      <alignment/>
      <protection locked="0"/>
    </xf>
    <xf numFmtId="3" fontId="92" fillId="0" borderId="63" xfId="49" applyNumberFormat="1" applyFont="1" applyBorder="1" applyAlignment="1">
      <alignment/>
    </xf>
    <xf numFmtId="3" fontId="92" fillId="0" borderId="83" xfId="49" applyNumberFormat="1" applyFont="1" applyBorder="1" applyAlignment="1">
      <alignment/>
    </xf>
    <xf numFmtId="3" fontId="92" fillId="34" borderId="85" xfId="49" applyNumberFormat="1" applyFont="1" applyFill="1" applyBorder="1" applyAlignment="1" applyProtection="1">
      <alignment/>
      <protection locked="0"/>
    </xf>
    <xf numFmtId="0" fontId="95" fillId="38" borderId="94" xfId="0" applyFont="1" applyFill="1" applyBorder="1" applyAlignment="1" applyProtection="1">
      <alignment/>
      <protection locked="0"/>
    </xf>
    <xf numFmtId="0" fontId="94" fillId="38" borderId="130" xfId="0" applyFont="1" applyFill="1" applyBorder="1" applyAlignment="1">
      <alignment/>
    </xf>
    <xf numFmtId="0" fontId="94" fillId="38" borderId="95" xfId="0" applyFont="1" applyFill="1" applyBorder="1" applyAlignment="1">
      <alignment/>
    </xf>
    <xf numFmtId="0" fontId="96" fillId="34" borderId="50" xfId="0" applyFont="1" applyFill="1" applyBorder="1" applyAlignment="1" applyProtection="1">
      <alignment horizontal="center"/>
      <protection locked="0"/>
    </xf>
    <xf numFmtId="0" fontId="32" fillId="41" borderId="145" xfId="0" applyFont="1" applyFill="1" applyBorder="1" applyAlignment="1" applyProtection="1">
      <alignment horizontal="left"/>
      <protection locked="0"/>
    </xf>
    <xf numFmtId="3" fontId="92" fillId="35" borderId="85" xfId="49" applyNumberFormat="1" applyFont="1" applyFill="1" applyBorder="1" applyAlignment="1" applyProtection="1">
      <alignment horizontal="right"/>
      <protection locked="0"/>
    </xf>
    <xf numFmtId="0" fontId="34" fillId="36" borderId="78" xfId="0" applyFont="1" applyFill="1" applyBorder="1" applyAlignment="1" applyProtection="1">
      <alignment horizontal="left" vertical="center" wrapText="1"/>
      <protection locked="0"/>
    </xf>
    <xf numFmtId="0" fontId="34" fillId="36" borderId="63" xfId="0" applyFont="1" applyFill="1" applyBorder="1" applyAlignment="1" applyProtection="1">
      <alignment horizontal="left" vertical="center" wrapText="1"/>
      <protection locked="0"/>
    </xf>
    <xf numFmtId="0" fontId="34" fillId="36" borderId="79" xfId="0" applyFont="1" applyFill="1" applyBorder="1" applyAlignment="1" applyProtection="1">
      <alignment horizontal="left" vertical="center" wrapText="1"/>
      <protection locked="0"/>
    </xf>
    <xf numFmtId="0" fontId="34" fillId="35" borderId="96" xfId="0" applyFont="1" applyFill="1" applyBorder="1" applyAlignment="1" applyProtection="1">
      <alignment horizontal="center" vertical="center" textRotation="90" wrapText="1"/>
      <protection locked="0"/>
    </xf>
    <xf numFmtId="0" fontId="26" fillId="0" borderId="125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38" fillId="0" borderId="146" xfId="0" applyFont="1" applyBorder="1" applyAlignment="1">
      <alignment horizontal="center" vertical="center" wrapText="1"/>
    </xf>
    <xf numFmtId="3" fontId="92" fillId="44" borderId="147" xfId="49" applyNumberFormat="1" applyFont="1" applyFill="1" applyBorder="1" applyAlignment="1" applyProtection="1">
      <alignment horizontal="right"/>
      <protection locked="0"/>
    </xf>
    <xf numFmtId="3" fontId="92" fillId="0" borderId="81" xfId="49" applyNumberFormat="1" applyFont="1" applyBorder="1" applyAlignment="1">
      <alignment horizontal="right"/>
    </xf>
    <xf numFmtId="3" fontId="92" fillId="0" borderId="146" xfId="49" applyNumberFormat="1" applyFont="1" applyBorder="1" applyAlignment="1">
      <alignment horizontal="right"/>
    </xf>
    <xf numFmtId="3" fontId="92" fillId="34" borderId="147" xfId="49" applyNumberFormat="1" applyFont="1" applyFill="1" applyBorder="1" applyAlignment="1" applyProtection="1">
      <alignment horizontal="right"/>
      <protection locked="0"/>
    </xf>
    <xf numFmtId="3" fontId="92" fillId="35" borderId="81" xfId="49" applyNumberFormat="1" applyFont="1" applyFill="1" applyBorder="1" applyAlignment="1">
      <alignment/>
    </xf>
    <xf numFmtId="3" fontId="92" fillId="35" borderId="103" xfId="49" applyNumberFormat="1" applyFont="1" applyFill="1" applyBorder="1" applyAlignment="1">
      <alignment/>
    </xf>
    <xf numFmtId="3" fontId="92" fillId="35" borderId="104" xfId="49" applyNumberFormat="1" applyFont="1" applyFill="1" applyBorder="1" applyAlignment="1">
      <alignment/>
    </xf>
    <xf numFmtId="0" fontId="26" fillId="35" borderId="20" xfId="0" applyFont="1" applyFill="1" applyBorder="1" applyAlignment="1" applyProtection="1">
      <alignment horizontal="left" vertical="center" wrapText="1"/>
      <protection locked="0"/>
    </xf>
    <xf numFmtId="0" fontId="26" fillId="35" borderId="0" xfId="0" applyFont="1" applyFill="1" applyBorder="1" applyAlignment="1" applyProtection="1">
      <alignment horizontal="left" vertical="center" wrapText="1"/>
      <protection locked="0"/>
    </xf>
    <xf numFmtId="0" fontId="26" fillId="35" borderId="23" xfId="0" applyFont="1" applyFill="1" applyBorder="1" applyAlignment="1" applyProtection="1">
      <alignment horizontal="left" vertical="center" wrapText="1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25" fillId="34" borderId="20" xfId="0" applyFont="1" applyFill="1" applyBorder="1" applyAlignment="1" applyProtection="1">
      <alignment horizontal="center" wrapText="1"/>
      <protection locked="0"/>
    </xf>
    <xf numFmtId="0" fontId="25" fillId="34" borderId="0" xfId="0" applyFont="1" applyFill="1" applyBorder="1" applyAlignment="1" applyProtection="1">
      <alignment horizontal="center" wrapText="1"/>
      <protection locked="0"/>
    </xf>
    <xf numFmtId="0" fontId="25" fillId="34" borderId="23" xfId="0" applyFont="1" applyFill="1" applyBorder="1" applyAlignment="1" applyProtection="1">
      <alignment horizontal="center" wrapText="1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0" fontId="26" fillId="34" borderId="148" xfId="0" applyFont="1" applyFill="1" applyBorder="1" applyAlignment="1" applyProtection="1">
      <alignment horizontal="center" vertical="center" wrapText="1"/>
      <protection locked="0"/>
    </xf>
    <xf numFmtId="0" fontId="26" fillId="34" borderId="30" xfId="0" applyFont="1" applyFill="1" applyBorder="1" applyAlignment="1" applyProtection="1">
      <alignment horizontal="center" vertical="center" wrapText="1"/>
      <protection locked="0"/>
    </xf>
    <xf numFmtId="3" fontId="26" fillId="34" borderId="149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49" xfId="0" applyFont="1" applyFill="1" applyBorder="1" applyAlignment="1" applyProtection="1">
      <alignment horizontal="center" vertical="center" wrapText="1"/>
      <protection locked="0"/>
    </xf>
    <xf numFmtId="0" fontId="18" fillId="35" borderId="13" xfId="0" applyFont="1" applyFill="1" applyBorder="1" applyAlignment="1" applyProtection="1">
      <alignment/>
      <protection locked="0"/>
    </xf>
    <xf numFmtId="0" fontId="23" fillId="0" borderId="13" xfId="0" applyFont="1" applyBorder="1" applyAlignment="1">
      <alignment/>
    </xf>
    <xf numFmtId="0" fontId="18" fillId="34" borderId="0" xfId="0" applyFont="1" applyFill="1" applyBorder="1" applyAlignment="1" applyProtection="1">
      <alignment horizontal="center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26" fillId="35" borderId="20" xfId="0" applyFont="1" applyFill="1" applyBorder="1" applyAlignment="1" applyProtection="1">
      <alignment vertical="top"/>
      <protection locked="0"/>
    </xf>
    <xf numFmtId="0" fontId="35" fillId="0" borderId="0" xfId="0" applyFont="1" applyAlignment="1">
      <alignment/>
    </xf>
    <xf numFmtId="0" fontId="18" fillId="40" borderId="0" xfId="0" applyFont="1" applyFill="1" applyBorder="1" applyAlignment="1" applyProtection="1">
      <alignment horizontal="center"/>
      <protection locked="0"/>
    </xf>
    <xf numFmtId="0" fontId="18" fillId="40" borderId="23" xfId="0" applyFont="1" applyFill="1" applyBorder="1" applyAlignment="1" applyProtection="1">
      <alignment horizontal="center"/>
      <protection locked="0"/>
    </xf>
    <xf numFmtId="1" fontId="94" fillId="34" borderId="150" xfId="0" applyNumberFormat="1" applyFont="1" applyFill="1" applyBorder="1" applyAlignment="1" applyProtection="1">
      <alignment horizontal="center"/>
      <protection locked="0"/>
    </xf>
    <xf numFmtId="1" fontId="94" fillId="34" borderId="151" xfId="0" applyNumberFormat="1" applyFont="1" applyFill="1" applyBorder="1" applyAlignment="1" applyProtection="1">
      <alignment horizontal="center"/>
      <protection locked="0"/>
    </xf>
    <xf numFmtId="1" fontId="94" fillId="34" borderId="152" xfId="0" applyNumberFormat="1" applyFont="1" applyFill="1" applyBorder="1" applyAlignment="1" applyProtection="1">
      <alignment horizontal="center"/>
      <protection locked="0"/>
    </xf>
    <xf numFmtId="0" fontId="1" fillId="40" borderId="22" xfId="46" applyFill="1" applyBorder="1" applyAlignment="1" applyProtection="1">
      <alignment horizontal="center" vertical="center"/>
      <protection locked="0"/>
    </xf>
    <xf numFmtId="0" fontId="1" fillId="40" borderId="24" xfId="46" applyFill="1" applyBorder="1" applyAlignment="1" applyProtection="1">
      <alignment horizontal="center" vertical="center"/>
      <protection locked="0"/>
    </xf>
    <xf numFmtId="3" fontId="92" fillId="41" borderId="85" xfId="49" applyNumberFormat="1" applyFont="1" applyFill="1" applyBorder="1" applyAlignment="1" applyProtection="1">
      <alignment horizontal="right"/>
      <protection locked="0"/>
    </xf>
    <xf numFmtId="3" fontId="92" fillId="41" borderId="63" xfId="49" applyNumberFormat="1" applyFont="1" applyFill="1" applyBorder="1" applyAlignment="1" applyProtection="1">
      <alignment horizontal="right"/>
      <protection locked="0"/>
    </xf>
    <xf numFmtId="3" fontId="92" fillId="41" borderId="83" xfId="49" applyNumberFormat="1" applyFont="1" applyFill="1" applyBorder="1" applyAlignment="1" applyProtection="1">
      <alignment horizontal="right"/>
      <protection locked="0"/>
    </xf>
    <xf numFmtId="0" fontId="26" fillId="34" borderId="66" xfId="0" applyFont="1" applyFill="1" applyBorder="1" applyAlignment="1" applyProtection="1">
      <alignment horizontal="left" vertical="center" wrapText="1"/>
      <protection locked="0"/>
    </xf>
    <xf numFmtId="0" fontId="26" fillId="34" borderId="67" xfId="0" applyFont="1" applyFill="1" applyBorder="1" applyAlignment="1" applyProtection="1">
      <alignment horizontal="left" vertical="center" wrapText="1"/>
      <protection locked="0"/>
    </xf>
    <xf numFmtId="3" fontId="94" fillId="35" borderId="113" xfId="49" applyNumberFormat="1" applyFont="1" applyFill="1" applyBorder="1" applyAlignment="1" applyProtection="1">
      <alignment horizontal="right"/>
      <protection locked="0"/>
    </xf>
    <xf numFmtId="3" fontId="92" fillId="0" borderId="111" xfId="49" applyNumberFormat="1" applyFont="1" applyBorder="1" applyAlignment="1">
      <alignment horizontal="right"/>
    </xf>
    <xf numFmtId="3" fontId="92" fillId="0" borderId="114" xfId="49" applyNumberFormat="1" applyFont="1" applyBorder="1" applyAlignment="1">
      <alignment horizontal="right"/>
    </xf>
    <xf numFmtId="3" fontId="94" fillId="35" borderId="85" xfId="49" applyNumberFormat="1" applyFont="1" applyFill="1" applyBorder="1" applyAlignment="1" applyProtection="1">
      <alignment horizontal="right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38" fillId="0" borderId="100" xfId="0" applyFont="1" applyBorder="1" applyAlignment="1">
      <alignment horizontal="center" vertical="center" wrapText="1"/>
    </xf>
    <xf numFmtId="0" fontId="11" fillId="34" borderId="71" xfId="0" applyFont="1" applyFill="1" applyBorder="1" applyAlignment="1" applyProtection="1">
      <alignment horizontal="center" vertical="center" wrapText="1"/>
      <protection locked="0"/>
    </xf>
    <xf numFmtId="0" fontId="39" fillId="0" borderId="100" xfId="0" applyFont="1" applyBorder="1" applyAlignment="1">
      <alignment horizontal="center" vertical="center" wrapText="1"/>
    </xf>
    <xf numFmtId="0" fontId="11" fillId="34" borderId="30" xfId="0" applyFont="1" applyFill="1" applyBorder="1" applyAlignment="1" applyProtection="1">
      <alignment horizontal="center" vertical="center" wrapText="1"/>
      <protection locked="0"/>
    </xf>
    <xf numFmtId="0" fontId="26" fillId="34" borderId="153" xfId="0" applyFont="1" applyFill="1" applyBorder="1" applyAlignment="1" applyProtection="1">
      <alignment horizontal="center" vertical="center" wrapText="1"/>
      <protection locked="0"/>
    </xf>
    <xf numFmtId="0" fontId="34" fillId="34" borderId="106" xfId="0" applyFont="1" applyFill="1" applyBorder="1" applyAlignment="1" applyProtection="1">
      <alignment horizontal="center" vertical="center" textRotation="90" wrapText="1"/>
      <protection locked="0"/>
    </xf>
    <xf numFmtId="0" fontId="34" fillId="34" borderId="131" xfId="0" applyFont="1" applyFill="1" applyBorder="1" applyAlignment="1" applyProtection="1">
      <alignment horizontal="center" vertical="center" textRotation="90" wrapText="1"/>
      <protection locked="0"/>
    </xf>
    <xf numFmtId="0" fontId="34" fillId="34" borderId="78" xfId="0" applyFont="1" applyFill="1" applyBorder="1" applyAlignment="1" applyProtection="1">
      <alignment horizontal="center" vertical="center" textRotation="90" wrapText="1"/>
      <protection locked="0"/>
    </xf>
    <xf numFmtId="0" fontId="34" fillId="34" borderId="83" xfId="0" applyFont="1" applyFill="1" applyBorder="1" applyAlignment="1" applyProtection="1">
      <alignment horizontal="center" vertical="center" textRotation="90" wrapText="1"/>
      <protection locked="0"/>
    </xf>
    <xf numFmtId="0" fontId="34" fillId="34" borderId="80" xfId="0" applyFont="1" applyFill="1" applyBorder="1" applyAlignment="1" applyProtection="1">
      <alignment horizontal="center" vertical="center" textRotation="90" wrapText="1"/>
      <protection locked="0"/>
    </xf>
    <xf numFmtId="0" fontId="34" fillId="34" borderId="146" xfId="0" applyFont="1" applyFill="1" applyBorder="1" applyAlignment="1" applyProtection="1">
      <alignment horizontal="center" vertical="center" textRotation="90" wrapText="1"/>
      <protection locked="0"/>
    </xf>
    <xf numFmtId="3" fontId="92" fillId="0" borderId="79" xfId="49" applyNumberFormat="1" applyFont="1" applyBorder="1" applyAlignment="1">
      <alignment/>
    </xf>
    <xf numFmtId="0" fontId="26" fillId="34" borderId="80" xfId="0" applyFont="1" applyFill="1" applyBorder="1" applyAlignment="1" applyProtection="1">
      <alignment horizontal="left" vertical="center"/>
      <protection locked="0"/>
    </xf>
    <xf numFmtId="0" fontId="26" fillId="34" borderId="81" xfId="0" applyFont="1" applyFill="1" applyBorder="1" applyAlignment="1" applyProtection="1">
      <alignment horizontal="left" vertical="center"/>
      <protection locked="0"/>
    </xf>
    <xf numFmtId="0" fontId="26" fillId="34" borderId="82" xfId="0" applyFont="1" applyFill="1" applyBorder="1" applyAlignment="1" applyProtection="1">
      <alignment horizontal="left" vertical="center"/>
      <protection locked="0"/>
    </xf>
    <xf numFmtId="0" fontId="26" fillId="34" borderId="78" xfId="0" applyFont="1" applyFill="1" applyBorder="1" applyAlignment="1" applyProtection="1">
      <alignment horizontal="left" vertical="center"/>
      <protection locked="0"/>
    </xf>
    <xf numFmtId="0" fontId="26" fillId="34" borderId="63" xfId="0" applyFont="1" applyFill="1" applyBorder="1" applyAlignment="1" applyProtection="1">
      <alignment horizontal="left" vertical="center"/>
      <protection locked="0"/>
    </xf>
    <xf numFmtId="0" fontId="26" fillId="34" borderId="79" xfId="0" applyFont="1" applyFill="1" applyBorder="1" applyAlignment="1" applyProtection="1">
      <alignment horizontal="left" vertical="center"/>
      <protection locked="0"/>
    </xf>
    <xf numFmtId="0" fontId="34" fillId="48" borderId="10" xfId="0" applyFont="1" applyFill="1" applyBorder="1" applyAlignment="1" applyProtection="1">
      <alignment horizontal="center" vertical="center" textRotation="90" wrapText="1"/>
      <protection locked="0"/>
    </xf>
    <xf numFmtId="0" fontId="34" fillId="34" borderId="154" xfId="0" applyFont="1" applyFill="1" applyBorder="1" applyAlignment="1" applyProtection="1">
      <alignment horizontal="center" vertical="center" textRotation="90" wrapText="1"/>
      <protection locked="0"/>
    </xf>
    <xf numFmtId="0" fontId="34" fillId="34" borderId="155" xfId="0" applyFont="1" applyFill="1" applyBorder="1" applyAlignment="1" applyProtection="1">
      <alignment horizontal="center" vertical="center" textRotation="90" wrapText="1"/>
      <protection locked="0"/>
    </xf>
    <xf numFmtId="0" fontId="34" fillId="36" borderId="64" xfId="0" applyFont="1" applyFill="1" applyBorder="1" applyAlignment="1" applyProtection="1">
      <alignment horizontal="left" vertical="center"/>
      <protection locked="0"/>
    </xf>
    <xf numFmtId="0" fontId="34" fillId="36" borderId="65" xfId="0" applyFont="1" applyFill="1" applyBorder="1" applyAlignment="1" applyProtection="1">
      <alignment horizontal="left" vertical="center"/>
      <protection locked="0"/>
    </xf>
    <xf numFmtId="0" fontId="26" fillId="36" borderId="64" xfId="0" applyFont="1" applyFill="1" applyBorder="1" applyAlignment="1" applyProtection="1">
      <alignment horizontal="left" vertical="center"/>
      <protection locked="0"/>
    </xf>
    <xf numFmtId="0" fontId="26" fillId="36" borderId="65" xfId="0" applyFont="1" applyFill="1" applyBorder="1" applyAlignment="1" applyProtection="1">
      <alignment horizontal="left" vertical="center"/>
      <protection locked="0"/>
    </xf>
    <xf numFmtId="0" fontId="26" fillId="34" borderId="71" xfId="0" applyFont="1" applyFill="1" applyBorder="1" applyAlignment="1" applyProtection="1">
      <alignment horizontal="left" vertical="center"/>
      <protection locked="0"/>
    </xf>
    <xf numFmtId="3" fontId="92" fillId="34" borderId="124" xfId="49" applyNumberFormat="1" applyFont="1" applyFill="1" applyBorder="1" applyAlignment="1" applyProtection="1">
      <alignment horizontal="right"/>
      <protection locked="0"/>
    </xf>
    <xf numFmtId="3" fontId="92" fillId="35" borderId="97" xfId="49" applyNumberFormat="1" applyFont="1" applyFill="1" applyBorder="1" applyAlignment="1">
      <alignment/>
    </xf>
    <xf numFmtId="3" fontId="92" fillId="35" borderId="125" xfId="49" applyNumberFormat="1" applyFont="1" applyFill="1" applyBorder="1" applyAlignment="1">
      <alignment/>
    </xf>
    <xf numFmtId="0" fontId="34" fillId="39" borderId="156" xfId="0" applyFont="1" applyFill="1" applyBorder="1" applyAlignment="1" applyProtection="1">
      <alignment horizontal="left" vertical="center" wrapText="1"/>
      <protection locked="0"/>
    </xf>
    <xf numFmtId="0" fontId="34" fillId="39" borderId="157" xfId="0" applyFont="1" applyFill="1" applyBorder="1" applyAlignment="1" applyProtection="1">
      <alignment horizontal="left" vertical="center" wrapText="1"/>
      <protection locked="0"/>
    </xf>
    <xf numFmtId="0" fontId="26" fillId="34" borderId="106" xfId="0" applyFont="1" applyFill="1" applyBorder="1" applyAlignment="1" applyProtection="1">
      <alignment horizontal="left" vertical="center" wrapText="1"/>
      <protection locked="0"/>
    </xf>
    <xf numFmtId="0" fontId="26" fillId="34" borderId="107" xfId="0" applyFont="1" applyFill="1" applyBorder="1" applyAlignment="1" applyProtection="1">
      <alignment horizontal="left" vertical="center" wrapText="1"/>
      <protection locked="0"/>
    </xf>
    <xf numFmtId="0" fontId="26" fillId="34" borderId="108" xfId="0" applyFont="1" applyFill="1" applyBorder="1" applyAlignment="1" applyProtection="1">
      <alignment horizontal="left" vertical="center" wrapText="1"/>
      <protection locked="0"/>
    </xf>
    <xf numFmtId="0" fontId="11" fillId="36" borderId="119" xfId="0" applyFont="1" applyFill="1" applyBorder="1" applyAlignment="1" applyProtection="1">
      <alignment horizontal="center" vertical="center" wrapText="1"/>
      <protection locked="0"/>
    </xf>
    <xf numFmtId="0" fontId="39" fillId="0" borderId="70" xfId="0" applyFont="1" applyBorder="1" applyAlignment="1">
      <alignment horizontal="center" vertical="center" wrapText="1"/>
    </xf>
    <xf numFmtId="0" fontId="34" fillId="34" borderId="63" xfId="0" applyFont="1" applyFill="1" applyBorder="1" applyAlignment="1" applyProtection="1">
      <alignment horizontal="left" vertical="center" wrapText="1"/>
      <protection locked="0"/>
    </xf>
    <xf numFmtId="0" fontId="34" fillId="34" borderId="79" xfId="0" applyFont="1" applyFill="1" applyBorder="1" applyAlignment="1" applyProtection="1">
      <alignment horizontal="left" vertical="center" wrapText="1"/>
      <protection locked="0"/>
    </xf>
    <xf numFmtId="0" fontId="25" fillId="34" borderId="71" xfId="0" applyFont="1" applyFill="1" applyBorder="1" applyAlignment="1" applyProtection="1">
      <alignment horizontal="center" vertical="center" wrapText="1"/>
      <protection locked="0"/>
    </xf>
    <xf numFmtId="0" fontId="25" fillId="34" borderId="110" xfId="0" applyFont="1" applyFill="1" applyBorder="1" applyAlignment="1" applyProtection="1">
      <alignment horizontal="center" vertical="center" wrapText="1"/>
      <protection locked="0"/>
    </xf>
    <xf numFmtId="0" fontId="38" fillId="0" borderId="114" xfId="0" applyFont="1" applyBorder="1" applyAlignment="1">
      <alignment horizontal="center" vertical="center" wrapText="1"/>
    </xf>
    <xf numFmtId="0" fontId="11" fillId="36" borderId="71" xfId="0" applyFont="1" applyFill="1" applyBorder="1" applyAlignment="1" applyProtection="1">
      <alignment horizontal="center" vertical="center" wrapText="1"/>
      <protection locked="0"/>
    </xf>
    <xf numFmtId="0" fontId="25" fillId="36" borderId="119" xfId="0" applyFont="1" applyFill="1" applyBorder="1" applyAlignment="1" applyProtection="1">
      <alignment horizontal="center" vertical="center" wrapText="1"/>
      <protection locked="0"/>
    </xf>
    <xf numFmtId="0" fontId="38" fillId="0" borderId="70" xfId="0" applyFont="1" applyBorder="1" applyAlignment="1">
      <alignment horizontal="center" vertical="center" wrapText="1"/>
    </xf>
    <xf numFmtId="0" fontId="11" fillId="34" borderId="110" xfId="0" applyFont="1" applyFill="1" applyBorder="1" applyAlignment="1" applyProtection="1">
      <alignment horizontal="center" vertical="center" wrapText="1"/>
      <protection locked="0"/>
    </xf>
    <xf numFmtId="0" fontId="39" fillId="0" borderId="114" xfId="0" applyFont="1" applyBorder="1" applyAlignment="1">
      <alignment horizontal="center" vertical="center" wrapText="1"/>
    </xf>
    <xf numFmtId="3" fontId="92" fillId="44" borderId="99" xfId="49" applyNumberFormat="1" applyFont="1" applyFill="1" applyBorder="1" applyAlignment="1" applyProtection="1">
      <alignment horizontal="right"/>
      <protection locked="0"/>
    </xf>
    <xf numFmtId="3" fontId="92" fillId="0" borderId="72" xfId="49" applyNumberFormat="1" applyFont="1" applyBorder="1" applyAlignment="1">
      <alignment horizontal="right"/>
    </xf>
    <xf numFmtId="3" fontId="92" fillId="0" borderId="100" xfId="49" applyNumberFormat="1" applyFont="1" applyBorder="1" applyAlignment="1">
      <alignment horizontal="right"/>
    </xf>
    <xf numFmtId="3" fontId="92" fillId="44" borderId="68" xfId="49" applyNumberFormat="1" applyFont="1" applyFill="1" applyBorder="1" applyAlignment="1" applyProtection="1">
      <alignment horizontal="right"/>
      <protection locked="0"/>
    </xf>
    <xf numFmtId="3" fontId="92" fillId="0" borderId="69" xfId="49" applyNumberFormat="1" applyFont="1" applyBorder="1" applyAlignment="1">
      <alignment horizontal="right"/>
    </xf>
    <xf numFmtId="3" fontId="92" fillId="0" borderId="70" xfId="49" applyNumberFormat="1" applyFont="1" applyBorder="1" applyAlignment="1">
      <alignment horizontal="right"/>
    </xf>
    <xf numFmtId="3" fontId="92" fillId="44" borderId="113" xfId="49" applyNumberFormat="1" applyFont="1" applyFill="1" applyBorder="1" applyAlignment="1" applyProtection="1">
      <alignment horizontal="right"/>
      <protection locked="0"/>
    </xf>
    <xf numFmtId="3" fontId="41" fillId="38" borderId="65" xfId="0" applyNumberFormat="1" applyFont="1" applyFill="1" applyBorder="1" applyAlignment="1">
      <alignment horizontal="right"/>
    </xf>
    <xf numFmtId="3" fontId="41" fillId="38" borderId="74" xfId="0" applyNumberFormat="1" applyFont="1" applyFill="1" applyBorder="1" applyAlignment="1">
      <alignment horizontal="right"/>
    </xf>
    <xf numFmtId="3" fontId="42" fillId="38" borderId="65" xfId="0" applyNumberFormat="1" applyFont="1" applyFill="1" applyBorder="1" applyAlignment="1">
      <alignment horizontal="right"/>
    </xf>
    <xf numFmtId="3" fontId="42" fillId="38" borderId="74" xfId="0" applyNumberFormat="1" applyFont="1" applyFill="1" applyBorder="1" applyAlignment="1">
      <alignment horizontal="right"/>
    </xf>
    <xf numFmtId="0" fontId="25" fillId="34" borderId="119" xfId="0" applyFont="1" applyFill="1" applyBorder="1" applyAlignment="1" applyProtection="1">
      <alignment horizontal="center" vertical="center" wrapText="1"/>
      <protection locked="0"/>
    </xf>
    <xf numFmtId="3" fontId="92" fillId="0" borderId="158" xfId="49" applyNumberFormat="1" applyFont="1" applyBorder="1" applyAlignment="1">
      <alignment horizontal="right"/>
    </xf>
    <xf numFmtId="0" fontId="11" fillId="34" borderId="119" xfId="0" applyFont="1" applyFill="1" applyBorder="1" applyAlignment="1" applyProtection="1">
      <alignment horizontal="center" vertical="center" wrapText="1"/>
      <protection locked="0"/>
    </xf>
    <xf numFmtId="0" fontId="11" fillId="36" borderId="110" xfId="0" applyFont="1" applyFill="1" applyBorder="1" applyAlignment="1" applyProtection="1">
      <alignment horizontal="center" vertical="center" wrapText="1"/>
      <protection locked="0"/>
    </xf>
    <xf numFmtId="0" fontId="46" fillId="0" borderId="159" xfId="0" applyFont="1" applyFill="1" applyBorder="1" applyAlignment="1">
      <alignment horizontal="center"/>
    </xf>
    <xf numFmtId="0" fontId="46" fillId="0" borderId="15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14</xdr:col>
      <xdr:colOff>152400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2486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%20Con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1">
        <row r="2">
          <cell r="A2">
            <v>54263321</v>
          </cell>
          <cell r="C2" t="str">
            <v>Jairo Rincón</v>
          </cell>
          <cell r="D2" t="str">
            <v>O-Otro</v>
          </cell>
        </row>
        <row r="3">
          <cell r="A3">
            <v>1019125029</v>
          </cell>
          <cell r="C3" t="str">
            <v>Susanita Perez</v>
          </cell>
          <cell r="D3" t="str">
            <v>O-Otro</v>
          </cell>
        </row>
        <row r="4">
          <cell r="A4">
            <v>800321322</v>
          </cell>
          <cell r="B4">
            <v>6</v>
          </cell>
          <cell r="C4" t="str">
            <v>NUESTRO ALMACEN S.A.S</v>
          </cell>
          <cell r="D4" t="str">
            <v>O-Otro</v>
          </cell>
        </row>
        <row r="5">
          <cell r="A5">
            <v>800555222</v>
          </cell>
          <cell r="B5">
            <v>5</v>
          </cell>
          <cell r="C5" t="str">
            <v>BANCOMIO</v>
          </cell>
          <cell r="D5" t="str">
            <v>O-Otro</v>
          </cell>
        </row>
        <row r="6">
          <cell r="A6">
            <v>45256287</v>
          </cell>
          <cell r="C6" t="str">
            <v>FELIPE MOLINA</v>
          </cell>
          <cell r="D6" t="str">
            <v>O-Otro</v>
          </cell>
        </row>
        <row r="7">
          <cell r="A7">
            <v>860007322</v>
          </cell>
          <cell r="B7">
            <v>9</v>
          </cell>
          <cell r="C7" t="str">
            <v>CAMARA DE COMERCIO DE BOGOTA</v>
          </cell>
          <cell r="D7" t="str">
            <v>O-Otro</v>
          </cell>
        </row>
        <row r="8">
          <cell r="A8">
            <v>860999777</v>
          </cell>
          <cell r="B8">
            <v>2</v>
          </cell>
          <cell r="C8" t="str">
            <v>TENZA S.A.</v>
          </cell>
          <cell r="D8" t="str">
            <v>O-Otro</v>
          </cell>
        </row>
        <row r="9">
          <cell r="A9">
            <v>58455630</v>
          </cell>
          <cell r="B9" t="str">
            <v>Pedro Mercado </v>
          </cell>
          <cell r="C9" t="str">
            <v>O-Otro</v>
          </cell>
        </row>
        <row r="10">
          <cell r="A10">
            <v>900225587</v>
          </cell>
          <cell r="B10">
            <v>6</v>
          </cell>
          <cell r="C10" t="str">
            <v>LITOGRAFIA DIGITAL LTDA</v>
          </cell>
          <cell r="D10" t="str">
            <v>O-Otro</v>
          </cell>
        </row>
        <row r="11">
          <cell r="A11">
            <v>860563589</v>
          </cell>
          <cell r="B11">
            <v>2</v>
          </cell>
          <cell r="C11" t="str">
            <v>DIGITAL KOMPRE S.A.</v>
          </cell>
          <cell r="D11" t="str">
            <v>O-Otro</v>
          </cell>
        </row>
        <row r="12">
          <cell r="A12">
            <v>900364287</v>
          </cell>
          <cell r="B12">
            <v>4</v>
          </cell>
          <cell r="C12" t="str">
            <v>FABRIWEAR LTDA</v>
          </cell>
          <cell r="D12" t="str">
            <v>P-Proveedor</v>
          </cell>
        </row>
        <row r="13">
          <cell r="A13">
            <v>900542357</v>
          </cell>
          <cell r="B13">
            <v>5</v>
          </cell>
          <cell r="C13" t="str">
            <v>LA CASA DE LA ROPA S.A.S</v>
          </cell>
          <cell r="D13" t="str">
            <v>P-Proveedor</v>
          </cell>
        </row>
        <row r="14">
          <cell r="A14">
            <v>1045269523</v>
          </cell>
          <cell r="B14">
            <v>0</v>
          </cell>
          <cell r="C14" t="str">
            <v>LUZ MOLINA</v>
          </cell>
          <cell r="D14" t="str">
            <v>C-Cliente</v>
          </cell>
        </row>
        <row r="15">
          <cell r="A15">
            <v>85365455</v>
          </cell>
          <cell r="B15">
            <v>4</v>
          </cell>
          <cell r="C15" t="str">
            <v>SOFIA MURILLO</v>
          </cell>
          <cell r="D15" t="str">
            <v>P-Proveedor</v>
          </cell>
        </row>
        <row r="16">
          <cell r="A16">
            <v>999666777</v>
          </cell>
          <cell r="B16">
            <v>7</v>
          </cell>
          <cell r="C16" t="str">
            <v>EL VESTIDOR S.A.S.</v>
          </cell>
          <cell r="D16" t="str">
            <v>C-Cliente</v>
          </cell>
        </row>
        <row r="17">
          <cell r="A17">
            <v>860524608</v>
          </cell>
          <cell r="B17">
            <v>7</v>
          </cell>
          <cell r="C17" t="str">
            <v>ALMACEN TORONTO</v>
          </cell>
          <cell r="D17" t="str">
            <v>C-Cliente</v>
          </cell>
        </row>
        <row r="18">
          <cell r="A18">
            <v>999888111</v>
          </cell>
          <cell r="B18">
            <v>6</v>
          </cell>
          <cell r="C18" t="str">
            <v>FINANTRO</v>
          </cell>
          <cell r="D18" t="str">
            <v>O-Otro</v>
          </cell>
        </row>
        <row r="19">
          <cell r="A19">
            <v>800652351</v>
          </cell>
          <cell r="B19">
            <v>1</v>
          </cell>
          <cell r="C19" t="str">
            <v>SURTIDOR KP LTDA</v>
          </cell>
          <cell r="D19" t="str">
            <v>P-Proveedor</v>
          </cell>
        </row>
        <row r="20">
          <cell r="A20">
            <v>860222333</v>
          </cell>
          <cell r="B20">
            <v>5</v>
          </cell>
          <cell r="C20" t="str">
            <v>LOS MUSICOS S.A.S.</v>
          </cell>
          <cell r="D20" t="str">
            <v>O-Otro</v>
          </cell>
        </row>
        <row r="21">
          <cell r="A21">
            <v>800255397</v>
          </cell>
          <cell r="B21">
            <v>6</v>
          </cell>
          <cell r="C21" t="str">
            <v>F Y ROPA S.A.S</v>
          </cell>
          <cell r="D21" t="str">
            <v>C-Cliente</v>
          </cell>
        </row>
        <row r="22">
          <cell r="A22">
            <v>89254178</v>
          </cell>
          <cell r="C22" t="str">
            <v>CARMENZA TORO</v>
          </cell>
          <cell r="D22" t="str">
            <v>O-Otro</v>
          </cell>
        </row>
        <row r="23">
          <cell r="A23">
            <v>800111126</v>
          </cell>
          <cell r="B23">
            <v>8</v>
          </cell>
          <cell r="C23" t="str">
            <v>RECICLADOS LTDA.</v>
          </cell>
          <cell r="D23" t="str">
            <v>O-Otro</v>
          </cell>
        </row>
        <row r="24">
          <cell r="A24">
            <v>860333255</v>
          </cell>
          <cell r="B24">
            <v>0</v>
          </cell>
          <cell r="C24" t="str">
            <v>TIENDITA S.A.S.</v>
          </cell>
          <cell r="D24" t="str">
            <v>O-Otro</v>
          </cell>
        </row>
        <row r="25">
          <cell r="A25">
            <v>850369245</v>
          </cell>
          <cell r="B25">
            <v>5</v>
          </cell>
          <cell r="C25" t="str">
            <v>EL SUPERMERCADO</v>
          </cell>
          <cell r="D25" t="str">
            <v>O-Otro</v>
          </cell>
        </row>
        <row r="26">
          <cell r="A26">
            <v>860355209</v>
          </cell>
          <cell r="B26">
            <v>6</v>
          </cell>
          <cell r="C26" t="str">
            <v>ENERGICA LTDA</v>
          </cell>
          <cell r="D26" t="str">
            <v>O-Otro</v>
          </cell>
        </row>
        <row r="27">
          <cell r="A27">
            <v>860324697</v>
          </cell>
          <cell r="B27">
            <v>5</v>
          </cell>
          <cell r="C27" t="str">
            <v>ACUATICA LTDA</v>
          </cell>
          <cell r="D27" t="str">
            <v>O-Otro</v>
          </cell>
        </row>
        <row r="28">
          <cell r="A28">
            <v>999587325</v>
          </cell>
          <cell r="B28">
            <v>3</v>
          </cell>
          <cell r="C28" t="str">
            <v>TELEFONIANDO S.A.S.</v>
          </cell>
          <cell r="D28" t="str">
            <v>O-Otro</v>
          </cell>
        </row>
        <row r="29">
          <cell r="A29">
            <v>12556588</v>
          </cell>
          <cell r="B29">
            <v>9</v>
          </cell>
          <cell r="C29" t="str">
            <v>ALMUERCITOS - BLANCA MURILLO</v>
          </cell>
          <cell r="D29" t="str">
            <v>O-Otro</v>
          </cell>
        </row>
        <row r="30">
          <cell r="A30">
            <v>45256257</v>
          </cell>
          <cell r="B30" t="str">
            <v>Gerardo Perez</v>
          </cell>
          <cell r="C30" t="str">
            <v>O-Otro</v>
          </cell>
        </row>
        <row r="31">
          <cell r="A31">
            <v>1019125245</v>
          </cell>
          <cell r="B31" t="str">
            <v>ROSA MORALES</v>
          </cell>
          <cell r="C31" t="str">
            <v>O-Otro</v>
          </cell>
        </row>
        <row r="32">
          <cell r="A32">
            <v>800222222</v>
          </cell>
          <cell r="B32">
            <v>5</v>
          </cell>
          <cell r="C32" t="str">
            <v>EPS AMIGA</v>
          </cell>
          <cell r="D32" t="str">
            <v>O-Otro</v>
          </cell>
        </row>
        <row r="33">
          <cell r="A33">
            <v>800333333</v>
          </cell>
          <cell r="B33">
            <v>5</v>
          </cell>
          <cell r="C33" t="str">
            <v>PENSIONES NOVA</v>
          </cell>
          <cell r="D33" t="str">
            <v>O-Otro</v>
          </cell>
        </row>
        <row r="34">
          <cell r="A34">
            <v>900444444</v>
          </cell>
          <cell r="B34">
            <v>5</v>
          </cell>
          <cell r="C34" t="str">
            <v>SALUCOM EPS</v>
          </cell>
          <cell r="D34" t="str">
            <v>O-Otro</v>
          </cell>
        </row>
        <row r="35">
          <cell r="A35">
            <v>900777777</v>
          </cell>
          <cell r="B35">
            <v>2</v>
          </cell>
          <cell r="C35" t="str">
            <v>PRIMAVERA PENSIONES</v>
          </cell>
          <cell r="D35" t="str">
            <v>O-Otro</v>
          </cell>
        </row>
        <row r="36">
          <cell r="A36">
            <v>555555555</v>
          </cell>
          <cell r="B36">
            <v>4</v>
          </cell>
          <cell r="C36" t="str">
            <v>ARL GREEN</v>
          </cell>
          <cell r="D36" t="str">
            <v>O-Otro</v>
          </cell>
        </row>
        <row r="37">
          <cell r="A37">
            <v>12245235</v>
          </cell>
          <cell r="C37" t="str">
            <v>FREDDY MACIAS</v>
          </cell>
          <cell r="D37" t="str">
            <v>O-Otro</v>
          </cell>
        </row>
        <row r="38">
          <cell r="A38">
            <v>800212212</v>
          </cell>
          <cell r="B38">
            <v>7</v>
          </cell>
          <cell r="C38" t="str">
            <v>LOS PANTALONEROS LTDA</v>
          </cell>
          <cell r="D38" t="str">
            <v>C-Cliente</v>
          </cell>
        </row>
      </sheetData>
      <sheetData sheetId="2">
        <row r="4">
          <cell r="A4">
            <v>1</v>
          </cell>
          <cell r="B4" t="str">
            <v>ACTIVO </v>
          </cell>
          <cell r="C4" t="str">
            <v>CLASE</v>
          </cell>
        </row>
        <row r="5">
          <cell r="A5">
            <v>11</v>
          </cell>
          <cell r="B5" t="str">
            <v>DISPONIBLE </v>
          </cell>
          <cell r="C5" t="str">
            <v>GRUPO</v>
          </cell>
        </row>
        <row r="6">
          <cell r="A6">
            <v>1105</v>
          </cell>
          <cell r="B6" t="str">
            <v>CAJA </v>
          </cell>
          <cell r="C6" t="str">
            <v>CUENTA</v>
          </cell>
        </row>
        <row r="7">
          <cell r="A7">
            <v>110505</v>
          </cell>
          <cell r="B7" t="str">
            <v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>CAJAS MENORES </v>
          </cell>
          <cell r="C9" t="str">
            <v>SUBCUENTA</v>
          </cell>
        </row>
        <row r="10">
          <cell r="A10">
            <v>110515</v>
          </cell>
          <cell r="B10" t="str">
            <v>MONEDA EXTRANJERA </v>
          </cell>
          <cell r="C10" t="str">
            <v>SUBCUENTA</v>
          </cell>
        </row>
        <row r="11">
          <cell r="A11">
            <v>1110</v>
          </cell>
          <cell r="B11" t="str">
            <v>BANCOS </v>
          </cell>
          <cell r="C11" t="str">
            <v>CUENTA</v>
          </cell>
        </row>
        <row r="12">
          <cell r="A12">
            <v>111005</v>
          </cell>
          <cell r="B12" t="str">
            <v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>MONEDA EXTRANJERA </v>
          </cell>
          <cell r="C15" t="str">
            <v>SUBCUENTA</v>
          </cell>
        </row>
        <row r="16">
          <cell r="A16">
            <v>1115</v>
          </cell>
          <cell r="B16" t="str">
            <v>REMESAS EN TRANSITO </v>
          </cell>
          <cell r="C16" t="str">
            <v>CUENTA</v>
          </cell>
        </row>
        <row r="17">
          <cell r="A17">
            <v>111505</v>
          </cell>
          <cell r="B17" t="str">
            <v>MONEDA NACIONAL </v>
          </cell>
          <cell r="C17" t="str">
            <v>SUBCUENTA</v>
          </cell>
        </row>
        <row r="18">
          <cell r="A18">
            <v>111510</v>
          </cell>
          <cell r="B18" t="str">
            <v>MONEDA EXTRANJERA </v>
          </cell>
          <cell r="C18" t="str">
            <v>SUBCUENTA</v>
          </cell>
        </row>
        <row r="19">
          <cell r="A19">
            <v>1120</v>
          </cell>
          <cell r="B19" t="str">
            <v>CUENTAS DE AHORRO </v>
          </cell>
          <cell r="C19" t="str">
            <v>CUENTA</v>
          </cell>
        </row>
        <row r="20">
          <cell r="A20">
            <v>112005</v>
          </cell>
          <cell r="B20" t="str">
            <v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>FONDOS </v>
          </cell>
          <cell r="C25" t="str">
            <v>CUENTA</v>
          </cell>
        </row>
        <row r="26">
          <cell r="A26">
            <v>112505</v>
          </cell>
          <cell r="B26" t="str">
            <v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>INVERSIONES </v>
          </cell>
          <cell r="C32" t="str">
            <v>GRUPO</v>
          </cell>
        </row>
        <row r="33">
          <cell r="A33">
            <v>1205</v>
          </cell>
          <cell r="B33" t="str">
            <v>ACCIONES </v>
          </cell>
          <cell r="C33" t="str">
            <v>CUENTA</v>
          </cell>
        </row>
        <row r="34">
          <cell r="A34">
            <v>120505</v>
          </cell>
          <cell r="B34" t="str">
            <v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>PESCA </v>
          </cell>
          <cell r="C35" t="str">
            <v>SUBCUENTA</v>
          </cell>
        </row>
        <row r="36">
          <cell r="A36">
            <v>120515</v>
          </cell>
          <cell r="B36" t="str">
            <v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>CONSTRUCCION </v>
          </cell>
          <cell r="C39" t="str">
            <v>SUBCUENTA</v>
          </cell>
        </row>
        <row r="40">
          <cell r="A40">
            <v>120535</v>
          </cell>
          <cell r="B40" t="str">
            <v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>HOTELES Y RESTAURANTES </v>
          </cell>
          <cell r="C41" t="str">
            <v>SUBCUENTA</v>
          </cell>
        </row>
        <row r="42">
          <cell r="A42">
            <v>120545</v>
          </cell>
          <cell r="B42" t="str">
            <v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>ACTIVIDAD FINANCIERA </v>
          </cell>
          <cell r="C43" t="str">
            <v>SUBCUENTA</v>
          </cell>
        </row>
        <row r="44">
          <cell r="A44">
            <v>120555</v>
          </cell>
          <cell r="B44" t="str">
            <v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>ENSEÑANZA </v>
          </cell>
          <cell r="C45" t="str">
            <v>SUBCUENTA</v>
          </cell>
        </row>
        <row r="46">
          <cell r="A46">
            <v>120565</v>
          </cell>
          <cell r="B46" t="str">
            <v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>AJUSTES POR INFLACION </v>
          </cell>
          <cell r="C48" t="str">
            <v>SUBCUENTA</v>
          </cell>
        </row>
        <row r="49">
          <cell r="A49">
            <v>1210</v>
          </cell>
          <cell r="B49" t="str">
            <v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>PESCA </v>
          </cell>
          <cell r="C51" t="str">
            <v>SUBCUENTA</v>
          </cell>
        </row>
        <row r="52">
          <cell r="A52">
            <v>121015</v>
          </cell>
          <cell r="B52" t="str">
            <v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>CONSTRUCCION </v>
          </cell>
          <cell r="C55" t="str">
            <v>SUBCUENTA</v>
          </cell>
        </row>
        <row r="56">
          <cell r="A56">
            <v>121035</v>
          </cell>
          <cell r="B56" t="str">
            <v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>HOTELES Y RESTAURANTES </v>
          </cell>
          <cell r="C57" t="str">
            <v>SUBCUENTA</v>
          </cell>
        </row>
        <row r="58">
          <cell r="A58">
            <v>121045</v>
          </cell>
          <cell r="B58" t="str">
            <v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>ACTIVIDAD FINANCIERA </v>
          </cell>
          <cell r="C59" t="str">
            <v>SUBCUENTA</v>
          </cell>
        </row>
        <row r="60">
          <cell r="A60">
            <v>121055</v>
          </cell>
          <cell r="B60" t="str">
            <v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>ENSEÑANZA </v>
          </cell>
          <cell r="C61" t="str">
            <v>SUBCUENTA</v>
          </cell>
        </row>
        <row r="62">
          <cell r="A62">
            <v>121065</v>
          </cell>
          <cell r="B62" t="str">
            <v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>AJUSTES POR INFLACION </v>
          </cell>
          <cell r="C64" t="str">
            <v>SUBCUENTA</v>
          </cell>
        </row>
        <row r="65">
          <cell r="A65">
            <v>1215</v>
          </cell>
          <cell r="B65" t="str">
            <v>BONOS </v>
          </cell>
          <cell r="C65" t="str">
            <v>CUENTA</v>
          </cell>
        </row>
        <row r="66">
          <cell r="A66">
            <v>121505</v>
          </cell>
          <cell r="B66" t="str">
            <v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>BONOS ORDINARIOS </v>
          </cell>
          <cell r="C68" t="str">
            <v>SUBCUENTA</v>
          </cell>
        </row>
        <row r="69">
          <cell r="A69">
            <v>121520</v>
          </cell>
          <cell r="B69" t="str">
            <v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>OTROS </v>
          </cell>
          <cell r="C70" t="str">
            <v>SUBCUENTA</v>
          </cell>
        </row>
        <row r="71">
          <cell r="A71">
            <v>1220</v>
          </cell>
          <cell r="B71" t="str">
            <v>CEDULAS </v>
          </cell>
          <cell r="C71" t="str">
            <v>CUENTA</v>
          </cell>
        </row>
        <row r="72">
          <cell r="A72">
            <v>122005</v>
          </cell>
          <cell r="B72" t="str">
            <v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>CEDULAS HIPOTECARIAS </v>
          </cell>
          <cell r="C73" t="str">
            <v>SUBCUENTA</v>
          </cell>
        </row>
        <row r="74">
          <cell r="A74">
            <v>122015</v>
          </cell>
          <cell r="B74" t="str">
            <v>CEDULAS DE INVERSION </v>
          </cell>
          <cell r="C74" t="str">
            <v>SUBCUENTA</v>
          </cell>
        </row>
        <row r="75">
          <cell r="A75">
            <v>122095</v>
          </cell>
          <cell r="B75" t="str">
            <v>OTRAS </v>
          </cell>
          <cell r="C75" t="str">
            <v>SUBCUENTA</v>
          </cell>
        </row>
        <row r="76">
          <cell r="A76">
            <v>1225</v>
          </cell>
          <cell r="B76" t="str">
            <v>CERTIFICADOS </v>
          </cell>
          <cell r="C76" t="str">
            <v>CUENTA</v>
          </cell>
        </row>
        <row r="77">
          <cell r="A77">
            <v>122505</v>
          </cell>
          <cell r="B77" t="str">
            <v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>CERTIFICADOS DE CAMBIO </v>
          </cell>
          <cell r="C80" t="str">
            <v>SUBCUENTA</v>
          </cell>
        </row>
        <row r="81">
          <cell r="A81">
            <v>122525</v>
          </cell>
          <cell r="B81" t="str">
            <v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>OTROS </v>
          </cell>
          <cell r="C86" t="str">
            <v>SUBCUENTA</v>
          </cell>
        </row>
        <row r="87">
          <cell r="A87">
            <v>1230</v>
          </cell>
          <cell r="B87" t="str">
            <v>PAPELES COMERCIALES </v>
          </cell>
          <cell r="C87" t="str">
            <v>CUENTA</v>
          </cell>
        </row>
        <row r="88">
          <cell r="A88">
            <v>123005</v>
          </cell>
          <cell r="B88" t="str">
            <v>EMPRESAS COMERCIALES </v>
          </cell>
          <cell r="C88" t="str">
            <v>SUBCUENTA</v>
          </cell>
        </row>
        <row r="89">
          <cell r="A89">
            <v>123010</v>
          </cell>
          <cell r="B89" t="str">
            <v>EMPRESAS INDUSTRIALES </v>
          </cell>
          <cell r="C89" t="str">
            <v>SUBCUENTA</v>
          </cell>
        </row>
        <row r="90">
          <cell r="A90">
            <v>123015</v>
          </cell>
          <cell r="B90" t="str">
            <v>EMPRESAS DE SERVICIOS </v>
          </cell>
          <cell r="C90" t="str">
            <v>SUBCUENTA</v>
          </cell>
        </row>
        <row r="91">
          <cell r="A91">
            <v>1235</v>
          </cell>
          <cell r="B91" t="str">
            <v>TITULOS </v>
          </cell>
          <cell r="C91" t="str">
            <v>CUENTA</v>
          </cell>
        </row>
        <row r="92">
          <cell r="A92">
            <v>123505</v>
          </cell>
          <cell r="B92" t="str">
            <v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>TESOROS </v>
          </cell>
          <cell r="C103" t="str">
            <v>SUBCUENTA</v>
          </cell>
        </row>
        <row r="104">
          <cell r="A104">
            <v>123565</v>
          </cell>
          <cell r="B104" t="str">
            <v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>OTROS </v>
          </cell>
          <cell r="C106" t="str">
            <v>SUBCUENTA</v>
          </cell>
        </row>
        <row r="107">
          <cell r="A107">
            <v>1240</v>
          </cell>
          <cell r="B107" t="str">
            <v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>BANCOS COMERCIALES </v>
          </cell>
          <cell r="C108" t="str">
            <v>SUBCUENTA</v>
          </cell>
        </row>
        <row r="109">
          <cell r="A109">
            <v>124010</v>
          </cell>
          <cell r="B109" t="str">
            <v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>OTRAS </v>
          </cell>
          <cell r="C111" t="str">
            <v>SUBCUENTA</v>
          </cell>
        </row>
        <row r="112">
          <cell r="A112">
            <v>1245</v>
          </cell>
          <cell r="B112" t="str">
            <v>DERECHOS FIDUCIARIOS </v>
          </cell>
          <cell r="C112" t="str">
            <v>CUENTA</v>
          </cell>
        </row>
        <row r="113">
          <cell r="A113">
            <v>124505</v>
          </cell>
          <cell r="B113" t="str">
            <v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>ACCIONES </v>
          </cell>
          <cell r="C116" t="str">
            <v>SUBCUENTA</v>
          </cell>
        </row>
        <row r="117">
          <cell r="A117">
            <v>125010</v>
          </cell>
          <cell r="B117" t="str">
            <v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>BONOS </v>
          </cell>
          <cell r="C118" t="str">
            <v>SUBCUENTA</v>
          </cell>
        </row>
        <row r="119">
          <cell r="A119">
            <v>125020</v>
          </cell>
          <cell r="B119" t="str">
            <v>CEDULAS </v>
          </cell>
          <cell r="C119" t="str">
            <v>SUBCUENTA</v>
          </cell>
        </row>
        <row r="120">
          <cell r="A120">
            <v>125025</v>
          </cell>
          <cell r="B120" t="str">
            <v>CERTIFICADOS </v>
          </cell>
          <cell r="C120" t="str">
            <v>SUBCUENTA</v>
          </cell>
        </row>
        <row r="121">
          <cell r="A121">
            <v>125030</v>
          </cell>
          <cell r="B121" t="str">
            <v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>TITULOS </v>
          </cell>
          <cell r="C122" t="str">
            <v>SUBCUENTA</v>
          </cell>
        </row>
        <row r="123">
          <cell r="A123">
            <v>125040</v>
          </cell>
          <cell r="B123" t="str">
            <v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>OBLIGATORIAS </v>
          </cell>
          <cell r="C125" t="str">
            <v>CUENTA</v>
          </cell>
        </row>
        <row r="126">
          <cell r="A126">
            <v>125505</v>
          </cell>
          <cell r="B126" t="str">
            <v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>OTRAS </v>
          </cell>
          <cell r="C129" t="str">
            <v>SUBCUENTA</v>
          </cell>
        </row>
        <row r="130">
          <cell r="A130">
            <v>1260</v>
          </cell>
          <cell r="B130" t="str">
            <v>CUENTAS EN PARTICIPACION </v>
          </cell>
          <cell r="C130" t="str">
            <v>CUENTA</v>
          </cell>
        </row>
        <row r="131">
          <cell r="A131" t="str">
            <v>126001 a 126098 </v>
          </cell>
          <cell r="B131" t="str">
            <v/>
          </cell>
        </row>
        <row r="132">
          <cell r="A132">
            <v>126099</v>
          </cell>
          <cell r="B132" t="str">
            <v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>OTRAS INVERSIONES </v>
          </cell>
          <cell r="C133" t="str">
            <v>CUENTA</v>
          </cell>
        </row>
        <row r="134">
          <cell r="A134">
            <v>129505</v>
          </cell>
          <cell r="B134" t="str">
            <v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>BONOS EN COLEGIOS </v>
          </cell>
          <cell r="C137" t="str">
            <v>SUBCUENTA</v>
          </cell>
        </row>
        <row r="138">
          <cell r="A138">
            <v>129595</v>
          </cell>
          <cell r="B138" t="str">
            <v>DIVERSAS </v>
          </cell>
          <cell r="C138" t="str">
            <v>SUBCUENTA</v>
          </cell>
        </row>
        <row r="139">
          <cell r="A139">
            <v>129599</v>
          </cell>
          <cell r="B139" t="str">
            <v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>PROVISIONES </v>
          </cell>
          <cell r="C140" t="str">
            <v>CUENTA</v>
          </cell>
        </row>
        <row r="141">
          <cell r="A141">
            <v>129905</v>
          </cell>
          <cell r="B141" t="str">
            <v>ACCIONES </v>
          </cell>
          <cell r="C141" t="str">
            <v>SUBCUENTA</v>
          </cell>
        </row>
        <row r="142">
          <cell r="A142">
            <v>129910</v>
          </cell>
          <cell r="B142" t="str">
            <v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>BONOS </v>
          </cell>
          <cell r="C143" t="str">
            <v>SUBCUENTA</v>
          </cell>
        </row>
        <row r="144">
          <cell r="A144">
            <v>129920</v>
          </cell>
          <cell r="B144" t="str">
            <v>CEDULAS </v>
          </cell>
          <cell r="C144" t="str">
            <v>SUBCUENTA</v>
          </cell>
        </row>
        <row r="145">
          <cell r="A145">
            <v>129925</v>
          </cell>
          <cell r="B145" t="str">
            <v>CERTIFICADOS </v>
          </cell>
          <cell r="C145" t="str">
            <v>SUBCUENTA</v>
          </cell>
        </row>
        <row r="146">
          <cell r="A146">
            <v>129930</v>
          </cell>
          <cell r="B146" t="str">
            <v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>TITULOS </v>
          </cell>
          <cell r="C147" t="str">
            <v>SUBCUENTA</v>
          </cell>
        </row>
        <row r="148">
          <cell r="A148">
            <v>129940</v>
          </cell>
          <cell r="B148" t="str">
            <v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>OBLIGATORIAS </v>
          </cell>
          <cell r="C151" t="str">
            <v>SUBCUENTA</v>
          </cell>
        </row>
        <row r="152">
          <cell r="A152">
            <v>129960</v>
          </cell>
          <cell r="B152" t="str">
            <v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>OTRAS INVERSIONES </v>
          </cell>
          <cell r="C153" t="str">
            <v>SUBCUENTA</v>
          </cell>
        </row>
        <row r="154">
          <cell r="A154">
            <v>13</v>
          </cell>
          <cell r="B154" t="str">
            <v>DEUDORES </v>
          </cell>
          <cell r="C154" t="str">
            <v>GRUPO</v>
          </cell>
        </row>
        <row r="155">
          <cell r="A155">
            <v>1305</v>
          </cell>
          <cell r="B155" t="str">
            <v>CLIENTES </v>
          </cell>
          <cell r="C155" t="str">
            <v>CUENTA</v>
          </cell>
        </row>
        <row r="156">
          <cell r="A156">
            <v>130505</v>
          </cell>
          <cell r="B156" t="str">
            <v>NACIONALES </v>
          </cell>
          <cell r="C156" t="str">
            <v>SUBCUENTA</v>
          </cell>
        </row>
        <row r="157">
          <cell r="A157">
            <v>130510</v>
          </cell>
          <cell r="B157" t="str">
            <v>DEL EXTERIOR </v>
          </cell>
          <cell r="C157" t="str">
            <v>SUBCUENTA</v>
          </cell>
        </row>
        <row r="158">
          <cell r="A158">
            <v>130515</v>
          </cell>
          <cell r="B158" t="str">
            <v>DEUDORES DEL SISTEMA </v>
          </cell>
          <cell r="C158" t="str">
            <v>SUBCUENTA</v>
          </cell>
        </row>
        <row r="159">
          <cell r="A159">
            <v>1310</v>
          </cell>
          <cell r="B159" t="str">
            <v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>CASA MATRIZ </v>
          </cell>
          <cell r="C160" t="str">
            <v>SUBCUENTA</v>
          </cell>
        </row>
        <row r="161">
          <cell r="A161">
            <v>131010</v>
          </cell>
          <cell r="B161" t="str">
            <v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>PARTICULARES </v>
          </cell>
          <cell r="C163" t="str">
            <v>SUBCUENTA</v>
          </cell>
        </row>
        <row r="164">
          <cell r="A164">
            <v>131095</v>
          </cell>
          <cell r="B164" t="str">
            <v>OTRAS </v>
          </cell>
          <cell r="C164" t="str">
            <v>SUBCUENTA</v>
          </cell>
        </row>
        <row r="165">
          <cell r="A165">
            <v>1315</v>
          </cell>
          <cell r="B165" t="str">
            <v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>VENTAS </v>
          </cell>
          <cell r="C166" t="str">
            <v>SUBCUENTA</v>
          </cell>
        </row>
        <row r="167">
          <cell r="A167">
            <v>131510</v>
          </cell>
          <cell r="B167" t="str">
            <v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>PRESTAMOS </v>
          </cell>
          <cell r="C169" t="str">
            <v>SUBCUENTA</v>
          </cell>
        </row>
        <row r="170">
          <cell r="A170">
            <v>1320</v>
          </cell>
          <cell r="B170" t="str">
            <v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>FILIALES </v>
          </cell>
          <cell r="C171" t="str">
            <v>SUBCUENTA</v>
          </cell>
        </row>
        <row r="172">
          <cell r="A172">
            <v>132010</v>
          </cell>
          <cell r="B172" t="str">
            <v>SUBSIDIARIAS </v>
          </cell>
          <cell r="C172" t="str">
            <v>SUBCUENTA</v>
          </cell>
        </row>
        <row r="173">
          <cell r="A173">
            <v>132015</v>
          </cell>
          <cell r="B173" t="str">
            <v>SUCURSALES </v>
          </cell>
          <cell r="C173" t="str">
            <v>SUBCUENTA</v>
          </cell>
        </row>
        <row r="174">
          <cell r="A174">
            <v>1325</v>
          </cell>
          <cell r="B174" t="str">
            <v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>A SOCIOS </v>
          </cell>
          <cell r="C175" t="str">
            <v>SUBCUENTA</v>
          </cell>
        </row>
        <row r="176">
          <cell r="A176">
            <v>132510</v>
          </cell>
          <cell r="B176" t="str">
            <v>A ACCIONISTAS </v>
          </cell>
          <cell r="C176" t="str">
            <v>SUBCUENTA</v>
          </cell>
        </row>
        <row r="177">
          <cell r="A177">
            <v>1328</v>
          </cell>
          <cell r="B177" t="str">
            <v>APORTES POR COBRAR </v>
          </cell>
          <cell r="C177" t="str">
            <v>CUENTA</v>
          </cell>
        </row>
        <row r="178">
          <cell r="A178" t="str">
            <v>132801 a 132898 </v>
          </cell>
          <cell r="B178" t="str">
            <v/>
          </cell>
        </row>
        <row r="179">
          <cell r="A179">
            <v>1330</v>
          </cell>
          <cell r="B179" t="str">
            <v>ANTICIPOS Y AVANCES </v>
          </cell>
          <cell r="C179" t="str">
            <v>CUENTA</v>
          </cell>
        </row>
        <row r="180">
          <cell r="A180">
            <v>133005</v>
          </cell>
          <cell r="B180" t="str">
            <v>A PROVEEDORES </v>
          </cell>
          <cell r="C180" t="str">
            <v>SUBCUENTA</v>
          </cell>
        </row>
        <row r="181">
          <cell r="A181">
            <v>133010</v>
          </cell>
          <cell r="B181" t="str">
            <v>A CONTRATISTAS </v>
          </cell>
          <cell r="C181" t="str">
            <v>SUBCUENTA</v>
          </cell>
        </row>
        <row r="182">
          <cell r="A182">
            <v>133015</v>
          </cell>
          <cell r="B182" t="str">
            <v>A TRABAJADORES </v>
          </cell>
          <cell r="C182" t="str">
            <v>SUBCUENTA</v>
          </cell>
        </row>
        <row r="183">
          <cell r="A183">
            <v>133020</v>
          </cell>
          <cell r="B183" t="str">
            <v>A AGENTES </v>
          </cell>
          <cell r="C183" t="str">
            <v>SUBCUENTA</v>
          </cell>
        </row>
        <row r="184">
          <cell r="A184">
            <v>133025</v>
          </cell>
          <cell r="B184" t="str">
            <v>A CONCESIONARIOS </v>
          </cell>
          <cell r="C184" t="str">
            <v>SUBCUENTA</v>
          </cell>
        </row>
        <row r="185">
          <cell r="A185">
            <v>133030</v>
          </cell>
          <cell r="B185" t="str">
            <v>DE ADJUDICACIONES </v>
          </cell>
          <cell r="C185" t="str">
            <v>SUBCUENTA</v>
          </cell>
        </row>
        <row r="186">
          <cell r="A186">
            <v>133095</v>
          </cell>
          <cell r="B186" t="str">
            <v>OTROS </v>
          </cell>
          <cell r="C186" t="str">
            <v>SUBCUENTA</v>
          </cell>
        </row>
        <row r="187">
          <cell r="A187">
            <v>1332</v>
          </cell>
          <cell r="B187" t="str">
            <v>CUENTAS DE OPERACION CONJUNTA </v>
          </cell>
          <cell r="C187" t="str">
            <v>CUENTA</v>
          </cell>
        </row>
        <row r="188">
          <cell r="A188" t="str">
            <v>133201 a 133298 </v>
          </cell>
          <cell r="B188" t="str">
            <v/>
          </cell>
        </row>
        <row r="189">
          <cell r="A189">
            <v>1335</v>
          </cell>
          <cell r="B189" t="str">
            <v>DEPOSITOS </v>
          </cell>
          <cell r="C189" t="str">
            <v>CUENTA</v>
          </cell>
        </row>
        <row r="190">
          <cell r="A190">
            <v>133505</v>
          </cell>
          <cell r="B190" t="str">
            <v>PARA IMPORTACIONES </v>
          </cell>
          <cell r="C190" t="str">
            <v>SUBCUENTA</v>
          </cell>
        </row>
        <row r="191">
          <cell r="A191">
            <v>133510</v>
          </cell>
          <cell r="B191" t="str">
            <v>PARA SERVICIOS </v>
          </cell>
          <cell r="C191" t="str">
            <v>SUBCUENTA</v>
          </cell>
        </row>
        <row r="192">
          <cell r="A192">
            <v>133515</v>
          </cell>
          <cell r="B192" t="str">
            <v>PARA CONTRATOS </v>
          </cell>
          <cell r="C192" t="str">
            <v>SUBCUENTA</v>
          </cell>
        </row>
        <row r="193">
          <cell r="A193">
            <v>133520</v>
          </cell>
          <cell r="B193" t="str">
            <v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>EN GARANTIA </v>
          </cell>
          <cell r="C196" t="str">
            <v>SUBCUENTA</v>
          </cell>
        </row>
        <row r="197">
          <cell r="A197">
            <v>133595</v>
          </cell>
          <cell r="B197" t="str">
            <v>OTROS </v>
          </cell>
          <cell r="C197" t="str">
            <v>SUBCUENTA</v>
          </cell>
        </row>
        <row r="198">
          <cell r="A198">
            <v>1340</v>
          </cell>
          <cell r="B198" t="str">
            <v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>DE BIENES RAICES </v>
          </cell>
          <cell r="C199" t="str">
            <v>SUBCUENTA</v>
          </cell>
        </row>
        <row r="200">
          <cell r="A200">
            <v>134010</v>
          </cell>
          <cell r="B200" t="str">
            <v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>DE SEMOVIENTES </v>
          </cell>
          <cell r="C205" t="str">
            <v>SUBCUENTA</v>
          </cell>
        </row>
        <row r="206">
          <cell r="A206">
            <v>134095</v>
          </cell>
          <cell r="B206" t="str">
            <v>DE OTROS BIENES </v>
          </cell>
          <cell r="C206" t="str">
            <v>SUBCUENTA</v>
          </cell>
        </row>
        <row r="207">
          <cell r="A207">
            <v>1345</v>
          </cell>
          <cell r="B207" t="str">
            <v>INGRESOS POR COBRAR </v>
          </cell>
          <cell r="C207" t="str">
            <v>CUENTA</v>
          </cell>
        </row>
        <row r="208">
          <cell r="A208">
            <v>134505</v>
          </cell>
          <cell r="B208" t="str">
            <v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>INTERESES </v>
          </cell>
          <cell r="C209" t="str">
            <v>SUBCUENTA</v>
          </cell>
        </row>
        <row r="210">
          <cell r="A210">
            <v>134515</v>
          </cell>
          <cell r="B210" t="str">
            <v>COMISIONES </v>
          </cell>
          <cell r="C210" t="str">
            <v>SUBCUENTA</v>
          </cell>
        </row>
        <row r="211">
          <cell r="A211">
            <v>134520</v>
          </cell>
          <cell r="B211" t="str">
            <v>HONORARIOS </v>
          </cell>
          <cell r="C211" t="str">
            <v>SUBCUENTA</v>
          </cell>
        </row>
        <row r="212">
          <cell r="A212">
            <v>134525</v>
          </cell>
          <cell r="B212" t="str">
            <v>SERVICIOS </v>
          </cell>
          <cell r="C212" t="str">
            <v>SUBCUENTA</v>
          </cell>
        </row>
        <row r="213">
          <cell r="A213">
            <v>134530</v>
          </cell>
          <cell r="B213" t="str">
            <v>ARRENDAMIENTOS </v>
          </cell>
          <cell r="C213" t="str">
            <v>SUBCUENTA</v>
          </cell>
        </row>
        <row r="214">
          <cell r="A214">
            <v>134535</v>
          </cell>
          <cell r="B214" t="str">
            <v>CERT POR COBRAR </v>
          </cell>
          <cell r="C214" t="str">
            <v>SUBCUENTA</v>
          </cell>
        </row>
        <row r="215">
          <cell r="A215">
            <v>134595</v>
          </cell>
          <cell r="B215" t="str">
            <v>OTROS </v>
          </cell>
          <cell r="C215" t="str">
            <v>SUBCUENTA</v>
          </cell>
        </row>
        <row r="216">
          <cell r="A216">
            <v>1350</v>
          </cell>
          <cell r="B216" t="str">
            <v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>DE CONSTRUCCION </v>
          </cell>
          <cell r="C217" t="str">
            <v>SUBCUENTA</v>
          </cell>
        </row>
        <row r="218">
          <cell r="A218">
            <v>135010</v>
          </cell>
          <cell r="B218" t="str">
            <v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>OTROS </v>
          </cell>
          <cell r="C219" t="str">
            <v>SUBCUENTA</v>
          </cell>
        </row>
        <row r="220">
          <cell r="A220">
            <v>1355</v>
          </cell>
          <cell r="B220" t="str">
            <v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>CONTRIBUCIONES </v>
          </cell>
          <cell r="C228" t="str">
            <v>SUBCUENTA</v>
          </cell>
        </row>
        <row r="229">
          <cell r="A229">
            <v>135530</v>
          </cell>
          <cell r="B229" t="str">
            <v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>RECLAMACIONES </v>
          </cell>
          <cell r="C232" t="str">
            <v>CUENTA</v>
          </cell>
        </row>
        <row r="233">
          <cell r="A233">
            <v>136005</v>
          </cell>
          <cell r="B233" t="str">
            <v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>A TRANSPORTADORES </v>
          </cell>
          <cell r="C234" t="str">
            <v>SUBCUENTA</v>
          </cell>
        </row>
        <row r="235">
          <cell r="A235">
            <v>136015</v>
          </cell>
          <cell r="B235" t="str">
            <v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>OTRAS </v>
          </cell>
          <cell r="C236" t="str">
            <v>SUBCUENTA</v>
          </cell>
        </row>
        <row r="237">
          <cell r="A237">
            <v>1365</v>
          </cell>
          <cell r="B237" t="str">
            <v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>VIVIENDA </v>
          </cell>
          <cell r="C238" t="str">
            <v>SUBCUENTA</v>
          </cell>
        </row>
        <row r="239">
          <cell r="A239">
            <v>136510</v>
          </cell>
          <cell r="B239" t="str">
            <v>VEHICULOS </v>
          </cell>
          <cell r="C239" t="str">
            <v>SUBCUENTA</v>
          </cell>
        </row>
        <row r="240">
          <cell r="A240">
            <v>136515</v>
          </cell>
          <cell r="B240" t="str">
            <v>EDUCACION </v>
          </cell>
          <cell r="C240" t="str">
            <v>SUBCUENTA</v>
          </cell>
        </row>
        <row r="241">
          <cell r="A241">
            <v>136520</v>
          </cell>
          <cell r="B241" t="str">
            <v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>CON GARANTIA REAL </v>
          </cell>
          <cell r="C248" t="str">
            <v>SUBCUENTA</v>
          </cell>
        </row>
        <row r="249">
          <cell r="A249">
            <v>137010</v>
          </cell>
          <cell r="B249" t="str">
            <v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>DEUDORES VARIOS </v>
          </cell>
          <cell r="C250" t="str">
            <v>CUENTA</v>
          </cell>
        </row>
        <row r="251">
          <cell r="A251">
            <v>138005</v>
          </cell>
          <cell r="B251" t="str">
            <v>DEPOSITARIOS </v>
          </cell>
          <cell r="C251" t="str">
            <v>SUBCUENTA</v>
          </cell>
        </row>
        <row r="252">
          <cell r="A252">
            <v>138010</v>
          </cell>
          <cell r="B252" t="str">
            <v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>FONDO DE INVERSION </v>
          </cell>
          <cell r="C253" t="str">
            <v>SUBCUENTA</v>
          </cell>
        </row>
        <row r="254">
          <cell r="A254">
            <v>138020</v>
          </cell>
          <cell r="B254" t="str">
            <v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>OTROS </v>
          </cell>
          <cell r="C257" t="str">
            <v>SUBCUENTA</v>
          </cell>
        </row>
        <row r="258">
          <cell r="A258">
            <v>1385</v>
          </cell>
          <cell r="B258" t="str">
            <v>DERECHOS DE RECOMPRA DE CARTERA NEGOCIADA </v>
          </cell>
          <cell r="C258" t="str">
            <v>CUENTA</v>
          </cell>
        </row>
        <row r="259">
          <cell r="A259" t="str">
            <v>138501 a 138598 </v>
          </cell>
          <cell r="B259" t="str">
            <v/>
          </cell>
        </row>
        <row r="260">
          <cell r="A260">
            <v>1390</v>
          </cell>
          <cell r="B260" t="str">
            <v>DEUDAS DE DIFICIL COBRO </v>
          </cell>
          <cell r="C260" t="str">
            <v>CUENTA</v>
          </cell>
        </row>
        <row r="261">
          <cell r="A261" t="str">
            <v>139001 a 139098 </v>
          </cell>
          <cell r="B261" t="str">
            <v/>
          </cell>
        </row>
        <row r="262">
          <cell r="A262">
            <v>1399</v>
          </cell>
          <cell r="B262" t="str">
            <v>PROVISIONES </v>
          </cell>
          <cell r="C262" t="str">
            <v>CUENTA</v>
          </cell>
        </row>
        <row r="263">
          <cell r="A263">
            <v>139905</v>
          </cell>
          <cell r="B263" t="str">
            <v>CLIENTES </v>
          </cell>
          <cell r="C263" t="str">
            <v>SUBCUENTA</v>
          </cell>
        </row>
        <row r="264">
          <cell r="A264">
            <v>139910</v>
          </cell>
          <cell r="B264" t="str">
            <v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>DEPOSITOS </v>
          </cell>
          <cell r="C270" t="str">
            <v>SUBCUENTA</v>
          </cell>
        </row>
        <row r="271">
          <cell r="A271">
            <v>139940</v>
          </cell>
          <cell r="B271" t="str">
            <v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>RECLAMACIONES </v>
          </cell>
          <cell r="C274" t="str">
            <v>SUBCUENTA</v>
          </cell>
        </row>
        <row r="275">
          <cell r="A275">
            <v>139960</v>
          </cell>
          <cell r="B275" t="str">
            <v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>DEUDORES VARIOS </v>
          </cell>
          <cell r="C277" t="str">
            <v>SUBCUENTA</v>
          </cell>
        </row>
        <row r="278">
          <cell r="A278">
            <v>139980</v>
          </cell>
          <cell r="B278" t="str">
            <v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>INVENTARIOS </v>
          </cell>
          <cell r="C279" t="str">
            <v>GRUPO</v>
          </cell>
        </row>
        <row r="280">
          <cell r="A280">
            <v>1405</v>
          </cell>
          <cell r="B280" t="str">
            <v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>140501 a 140598 </v>
          </cell>
          <cell r="B283" t="str">
            <v/>
          </cell>
        </row>
        <row r="284">
          <cell r="A284">
            <v>140599</v>
          </cell>
          <cell r="B284" t="str">
            <v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>PRODUCTOS EN PROCESO </v>
          </cell>
          <cell r="C285" t="str">
            <v>CUENTA</v>
          </cell>
        </row>
        <row r="286">
          <cell r="A286" t="str">
            <v>141001 a 141098 </v>
          </cell>
          <cell r="B286" t="str">
            <v/>
          </cell>
        </row>
        <row r="287">
          <cell r="A287">
            <v>141099</v>
          </cell>
          <cell r="B287" t="str">
            <v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>OBRAS DE CONSTRUCCION EN CURSO </v>
          </cell>
          <cell r="C288" t="str">
            <v>CUENTA</v>
          </cell>
        </row>
        <row r="289">
          <cell r="A289" t="str">
            <v>141501 a 141598 </v>
          </cell>
          <cell r="B289" t="str">
            <v/>
          </cell>
        </row>
        <row r="290">
          <cell r="A290">
            <v>141599</v>
          </cell>
          <cell r="B290" t="str">
            <v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>OBRAS DE URBANISMO </v>
          </cell>
          <cell r="C291" t="str">
            <v>CUENTA</v>
          </cell>
        </row>
        <row r="292">
          <cell r="A292" t="str">
            <v>141701 a 141798 </v>
          </cell>
          <cell r="B292" t="str">
            <v/>
          </cell>
        </row>
        <row r="293">
          <cell r="A293">
            <v>141799</v>
          </cell>
          <cell r="B293" t="str">
            <v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>CONTRATOS EN EJECUCION </v>
          </cell>
          <cell r="C294" t="str">
            <v>CUENTA</v>
          </cell>
        </row>
        <row r="295">
          <cell r="A295" t="str">
            <v>142001 a 142098 </v>
          </cell>
          <cell r="B295" t="str">
            <v/>
          </cell>
        </row>
        <row r="296">
          <cell r="A296">
            <v>142099</v>
          </cell>
          <cell r="B296" t="str">
            <v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>CULTIVOS EN DESARROLLO </v>
          </cell>
          <cell r="C297" t="str">
            <v>CUENTA</v>
          </cell>
        </row>
        <row r="298">
          <cell r="A298" t="str">
            <v>142501 a 142598 </v>
          </cell>
          <cell r="B298" t="str">
            <v/>
          </cell>
        </row>
        <row r="299">
          <cell r="A299">
            <v>142599</v>
          </cell>
          <cell r="B299" t="str">
            <v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>PRODUCTOS TERMINADOS </v>
          </cell>
          <cell r="C300" t="str">
            <v>CUENTA</v>
          </cell>
        </row>
        <row r="301">
          <cell r="A301">
            <v>143005</v>
          </cell>
          <cell r="B301" t="str">
            <v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>SUBPRODUCTOS </v>
          </cell>
          <cell r="C304" t="str">
            <v>SUBCUENTA</v>
          </cell>
        </row>
        <row r="305">
          <cell r="A305">
            <v>143025</v>
          </cell>
          <cell r="B305" t="str">
            <v>PRODUCTOS DE PESCA </v>
          </cell>
          <cell r="C305" t="str">
            <v>SUBCUENTA</v>
          </cell>
        </row>
        <row r="306">
          <cell r="A306">
            <v>143099</v>
          </cell>
          <cell r="B306" t="str">
            <v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>143501 a 143598 </v>
          </cell>
          <cell r="B312" t="str">
            <v/>
          </cell>
        </row>
        <row r="313">
          <cell r="A313">
            <v>143599</v>
          </cell>
          <cell r="B313" t="str">
            <v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>BIENES RAICES PARA LA VENTA </v>
          </cell>
          <cell r="C314" t="str">
            <v>CUENTA</v>
          </cell>
        </row>
        <row r="315">
          <cell r="A315" t="str">
            <v>144001 a 144098 </v>
          </cell>
          <cell r="B315" t="str">
            <v/>
          </cell>
        </row>
        <row r="316">
          <cell r="A316">
            <v>144099</v>
          </cell>
          <cell r="B316" t="str">
            <v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>SEMOVIENTES </v>
          </cell>
          <cell r="C317" t="str">
            <v>CUENTA</v>
          </cell>
        </row>
        <row r="318">
          <cell r="A318">
            <v>144505</v>
          </cell>
          <cell r="B318" t="str">
            <v>ESPECIES MAYORES </v>
          </cell>
          <cell r="C318" t="str">
            <v>SUBCUENTA</v>
          </cell>
        </row>
        <row r="319">
          <cell r="A319">
            <v>144510</v>
          </cell>
          <cell r="B319" t="str">
            <v>ESPECIES MENORES </v>
          </cell>
          <cell r="C319" t="str">
            <v>SUBCUENTA</v>
          </cell>
        </row>
        <row r="320">
          <cell r="A320">
            <v>144599</v>
          </cell>
          <cell r="B320" t="str">
            <v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>TERRENOS </v>
          </cell>
          <cell r="C321" t="str">
            <v>CUENTA</v>
          </cell>
        </row>
        <row r="322">
          <cell r="A322">
            <v>145005</v>
          </cell>
          <cell r="B322" t="str">
            <v>POR URBANIZAR </v>
          </cell>
          <cell r="C322" t="str">
            <v>SUBCUENTA</v>
          </cell>
        </row>
        <row r="323">
          <cell r="A323">
            <v>145010</v>
          </cell>
          <cell r="B323" t="str">
            <v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>LOZA Y CRISTALERIA </v>
          </cell>
          <cell r="C331" t="str">
            <v>SUBCUENTA</v>
          </cell>
        </row>
        <row r="332">
          <cell r="A332">
            <v>145535</v>
          </cell>
          <cell r="B332" t="str">
            <v>HERRAMIENTAS </v>
          </cell>
          <cell r="C332" t="str">
            <v>SUBCUENTA</v>
          </cell>
        </row>
        <row r="333">
          <cell r="A333">
            <v>145540</v>
          </cell>
          <cell r="B333" t="str">
            <v>MEDICINAS </v>
          </cell>
          <cell r="C333" t="str">
            <v>SUBCUENTA</v>
          </cell>
        </row>
        <row r="334">
          <cell r="A334">
            <v>145545</v>
          </cell>
          <cell r="B334" t="str">
            <v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>OTROS </v>
          </cell>
          <cell r="C338" t="str">
            <v>SUBCUENTA</v>
          </cell>
        </row>
        <row r="339">
          <cell r="A339">
            <v>145599</v>
          </cell>
          <cell r="B339" t="str">
            <v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>ENVASES Y EMPAQUES </v>
          </cell>
          <cell r="C340" t="str">
            <v>CUENTA</v>
          </cell>
        </row>
        <row r="341">
          <cell r="A341" t="str">
            <v>146001 a 146098 </v>
          </cell>
          <cell r="B341" t="str">
            <v/>
          </cell>
        </row>
        <row r="342">
          <cell r="A342">
            <v>146099</v>
          </cell>
          <cell r="B342" t="str">
            <v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>INVENTARIOS EN TRANSITO </v>
          </cell>
          <cell r="C343" t="str">
            <v>CUENTA</v>
          </cell>
        </row>
        <row r="344">
          <cell r="A344" t="str">
            <v>146501 a 146598 </v>
          </cell>
          <cell r="B344" t="str">
            <v/>
          </cell>
        </row>
        <row r="345">
          <cell r="A345">
            <v>146599</v>
          </cell>
          <cell r="B345" t="str">
            <v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>PROVISIONES </v>
          </cell>
          <cell r="C346" t="str">
            <v>CUENTA</v>
          </cell>
        </row>
        <row r="347">
          <cell r="A347">
            <v>149905</v>
          </cell>
          <cell r="B347" t="str">
            <v>PARA OBSOLESCENCIA </v>
          </cell>
          <cell r="C347" t="str">
            <v>SUBCUENTA</v>
          </cell>
        </row>
        <row r="348">
          <cell r="A348">
            <v>149910</v>
          </cell>
          <cell r="B348" t="str">
            <v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>LIFO </v>
          </cell>
          <cell r="C350" t="str">
            <v>SUBCUENTA</v>
          </cell>
        </row>
        <row r="351">
          <cell r="A351">
            <v>15</v>
          </cell>
          <cell r="B351" t="str">
            <v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>TERRENOS </v>
          </cell>
          <cell r="C352" t="str">
            <v>CUENTA</v>
          </cell>
        </row>
        <row r="353">
          <cell r="A353">
            <v>150405</v>
          </cell>
          <cell r="B353" t="str">
            <v>URBANOS </v>
          </cell>
          <cell r="C353" t="str">
            <v>SUBCUENTA</v>
          </cell>
        </row>
        <row r="354">
          <cell r="A354">
            <v>150410</v>
          </cell>
          <cell r="B354" t="str">
            <v>RURALES </v>
          </cell>
          <cell r="C354" t="str">
            <v>SUBCUENTA</v>
          </cell>
        </row>
        <row r="355">
          <cell r="A355">
            <v>150499</v>
          </cell>
          <cell r="B355" t="str">
            <v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>TUBERIAS Y EQUIPO </v>
          </cell>
          <cell r="C357" t="str">
            <v>SUBCUENTA</v>
          </cell>
        </row>
        <row r="358">
          <cell r="A358">
            <v>150610</v>
          </cell>
          <cell r="B358" t="str">
            <v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>POZOS ARTESIANOS </v>
          </cell>
          <cell r="C365" t="str">
            <v>SUBCUENTA</v>
          </cell>
        </row>
        <row r="366">
          <cell r="A366">
            <v>150825</v>
          </cell>
          <cell r="B366" t="str">
            <v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>EQUIPO DE OFICINA </v>
          </cell>
          <cell r="C371" t="str">
            <v>SUBCUENTA</v>
          </cell>
        </row>
        <row r="372">
          <cell r="A372">
            <v>151215</v>
          </cell>
          <cell r="B372" t="str">
            <v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>PLANTAS Y REDES </v>
          </cell>
          <cell r="C379" t="str">
            <v>SUBCUENTA</v>
          </cell>
        </row>
        <row r="380">
          <cell r="A380">
            <v>151299</v>
          </cell>
          <cell r="B380" t="str">
            <v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>EDIFICIOS </v>
          </cell>
          <cell r="C382" t="str">
            <v>SUBCUENTA</v>
          </cell>
        </row>
        <row r="383">
          <cell r="A383">
            <v>151610</v>
          </cell>
          <cell r="B383" t="str">
            <v>OFICINAS </v>
          </cell>
          <cell r="C383" t="str">
            <v>SUBCUENTA</v>
          </cell>
        </row>
        <row r="384">
          <cell r="A384">
            <v>151615</v>
          </cell>
          <cell r="B384" t="str">
            <v>ALMACENES </v>
          </cell>
          <cell r="C384" t="str">
            <v>SUBCUENTA</v>
          </cell>
        </row>
        <row r="385">
          <cell r="A385">
            <v>151620</v>
          </cell>
          <cell r="B385" t="str">
            <v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>SILOS </v>
          </cell>
          <cell r="C388" t="str">
            <v>SUBCUENTA</v>
          </cell>
        </row>
        <row r="389">
          <cell r="A389">
            <v>151640</v>
          </cell>
          <cell r="B389" t="str">
            <v>INVERNADEROS </v>
          </cell>
          <cell r="C389" t="str">
            <v>SUBCUENTA</v>
          </cell>
        </row>
        <row r="390">
          <cell r="A390">
            <v>151645</v>
          </cell>
          <cell r="B390" t="str">
            <v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>TERMINAL MARITIMO </v>
          </cell>
          <cell r="C394" t="str">
            <v>SUBCUENTA</v>
          </cell>
        </row>
        <row r="395">
          <cell r="A395">
            <v>151665</v>
          </cell>
          <cell r="B395" t="str">
            <v>TERMINAL FERREO </v>
          </cell>
          <cell r="C395" t="str">
            <v>SUBCUENTA</v>
          </cell>
        </row>
        <row r="396">
          <cell r="A396">
            <v>151670</v>
          </cell>
          <cell r="B396" t="str">
            <v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>HANGARES </v>
          </cell>
          <cell r="C397" t="str">
            <v>SUBCUENTA</v>
          </cell>
        </row>
        <row r="398">
          <cell r="A398">
            <v>151680</v>
          </cell>
          <cell r="B398" t="str">
            <v>BODEGAS </v>
          </cell>
          <cell r="C398" t="str">
            <v>SUBCUENTA</v>
          </cell>
        </row>
        <row r="399">
          <cell r="A399">
            <v>151695</v>
          </cell>
          <cell r="B399" t="str">
            <v>OTROS </v>
          </cell>
          <cell r="C399" t="str">
            <v>SUBCUENTA</v>
          </cell>
        </row>
        <row r="400">
          <cell r="A400">
            <v>151699</v>
          </cell>
          <cell r="B400" t="str">
            <v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>MAQUINARIA Y EQUIPO </v>
          </cell>
          <cell r="C401" t="str">
            <v>CUENTA</v>
          </cell>
        </row>
        <row r="402">
          <cell r="A402" t="str">
            <v>152001 a 152098 </v>
          </cell>
          <cell r="B402" t="str">
            <v/>
          </cell>
        </row>
        <row r="403">
          <cell r="A403">
            <v>152099</v>
          </cell>
          <cell r="B403" t="str">
            <v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>EQUIPO DE OFICINA </v>
          </cell>
          <cell r="C404" t="str">
            <v>CUENTA</v>
          </cell>
        </row>
        <row r="405">
          <cell r="A405">
            <v>152405</v>
          </cell>
          <cell r="B405" t="str">
            <v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>EQUIPOS </v>
          </cell>
          <cell r="C407" t="str">
            <v>SUBCUENTA</v>
          </cell>
        </row>
        <row r="408">
          <cell r="A408">
            <v>152495</v>
          </cell>
          <cell r="B408" t="str">
            <v>OTROS </v>
          </cell>
          <cell r="C408" t="str">
            <v>SUBCUENTA</v>
          </cell>
        </row>
        <row r="409">
          <cell r="A409">
            <v>152499</v>
          </cell>
          <cell r="B409" t="str">
            <v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>EQUIPOS DE RADIO </v>
          </cell>
          <cell r="C414" t="str">
            <v>SUBCUENTA</v>
          </cell>
        </row>
        <row r="415">
          <cell r="A415">
            <v>152820</v>
          </cell>
          <cell r="B415" t="str">
            <v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>LINEAS TELEFONICAS </v>
          </cell>
          <cell r="C416" t="str">
            <v>SUBCUENTA</v>
          </cell>
        </row>
        <row r="417">
          <cell r="A417">
            <v>152895</v>
          </cell>
          <cell r="B417" t="str">
            <v>OTROS </v>
          </cell>
          <cell r="C417" t="str">
            <v>SUBCUENTA</v>
          </cell>
        </row>
        <row r="418">
          <cell r="A418">
            <v>152899</v>
          </cell>
          <cell r="B418" t="str">
            <v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>MEDICO </v>
          </cell>
          <cell r="C420" t="str">
            <v>SUBCUENTA</v>
          </cell>
        </row>
        <row r="421">
          <cell r="A421">
            <v>153210</v>
          </cell>
          <cell r="B421" t="str">
            <v>ODONTOLOGICO </v>
          </cell>
          <cell r="C421" t="str">
            <v>SUBCUENTA</v>
          </cell>
        </row>
        <row r="422">
          <cell r="A422">
            <v>153215</v>
          </cell>
          <cell r="B422" t="str">
            <v>LABORATORIO </v>
          </cell>
          <cell r="C422" t="str">
            <v>SUBCUENTA</v>
          </cell>
        </row>
        <row r="423">
          <cell r="A423">
            <v>153220</v>
          </cell>
          <cell r="B423" t="str">
            <v>INSTRUMENTAL </v>
          </cell>
          <cell r="C423" t="str">
            <v>SUBCUENTA</v>
          </cell>
        </row>
        <row r="424">
          <cell r="A424">
            <v>153295</v>
          </cell>
          <cell r="B424" t="str">
            <v>OTROS </v>
          </cell>
          <cell r="C424" t="str">
            <v>SUBCUENTA</v>
          </cell>
        </row>
        <row r="425">
          <cell r="A425">
            <v>153299</v>
          </cell>
          <cell r="B425" t="str">
            <v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>DE HABITACIONES </v>
          </cell>
          <cell r="C427" t="str">
            <v>SUBCUENTA</v>
          </cell>
        </row>
        <row r="428">
          <cell r="A428">
            <v>153610</v>
          </cell>
          <cell r="B428" t="str">
            <v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>OTROS </v>
          </cell>
          <cell r="C429" t="str">
            <v>SUBCUENTA</v>
          </cell>
        </row>
        <row r="430">
          <cell r="A430">
            <v>153699</v>
          </cell>
          <cell r="B430" t="str">
            <v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>BUSES Y BUSETAS </v>
          </cell>
          <cell r="C435" t="str">
            <v>SUBCUENTA</v>
          </cell>
        </row>
        <row r="436">
          <cell r="A436">
            <v>154017</v>
          </cell>
          <cell r="B436" t="str">
            <v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>MONTACARGAS </v>
          </cell>
          <cell r="C437" t="str">
            <v>SUBCUENTA</v>
          </cell>
        </row>
        <row r="438">
          <cell r="A438">
            <v>154025</v>
          </cell>
          <cell r="B438" t="str">
            <v>PALAS Y GRUAS </v>
          </cell>
          <cell r="C438" t="str">
            <v>SUBCUENTA</v>
          </cell>
        </row>
        <row r="439">
          <cell r="A439">
            <v>154030</v>
          </cell>
          <cell r="B439" t="str">
            <v>MOTOCICLETAS </v>
          </cell>
          <cell r="C439" t="str">
            <v>SUBCUENTA</v>
          </cell>
        </row>
        <row r="440">
          <cell r="A440">
            <v>154035</v>
          </cell>
          <cell r="B440" t="str">
            <v>BICICLETAS </v>
          </cell>
          <cell r="C440" t="str">
            <v>SUBCUENTA</v>
          </cell>
        </row>
        <row r="441">
          <cell r="A441">
            <v>154040</v>
          </cell>
          <cell r="B441" t="str">
            <v>ESTIBAS Y CARRETAS </v>
          </cell>
          <cell r="C441" t="str">
            <v>SUBCUENTA</v>
          </cell>
        </row>
        <row r="442">
          <cell r="A442">
            <v>154045</v>
          </cell>
          <cell r="B442" t="str">
            <v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>OTROS </v>
          </cell>
          <cell r="C443" t="str">
            <v>SUBCUENTA</v>
          </cell>
        </row>
        <row r="444">
          <cell r="A444">
            <v>154099</v>
          </cell>
          <cell r="B444" t="str">
            <v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>BUQUES </v>
          </cell>
          <cell r="C446" t="str">
            <v>SUBCUENTA</v>
          </cell>
        </row>
        <row r="447">
          <cell r="A447">
            <v>154410</v>
          </cell>
          <cell r="B447" t="str">
            <v>LANCHAS </v>
          </cell>
          <cell r="C447" t="str">
            <v>SUBCUENTA</v>
          </cell>
        </row>
        <row r="448">
          <cell r="A448">
            <v>154415</v>
          </cell>
          <cell r="B448" t="str">
            <v>REMOLCADORAS </v>
          </cell>
          <cell r="C448" t="str">
            <v>SUBCUENTA</v>
          </cell>
        </row>
        <row r="449">
          <cell r="A449">
            <v>154420</v>
          </cell>
          <cell r="B449" t="str">
            <v>BOTES </v>
          </cell>
          <cell r="C449" t="str">
            <v>SUBCUENTA</v>
          </cell>
        </row>
        <row r="450">
          <cell r="A450">
            <v>154425</v>
          </cell>
          <cell r="B450" t="str">
            <v>BOYAS </v>
          </cell>
          <cell r="C450" t="str">
            <v>SUBCUENTA</v>
          </cell>
        </row>
        <row r="451">
          <cell r="A451">
            <v>154430</v>
          </cell>
          <cell r="B451" t="str">
            <v>AMARRES </v>
          </cell>
          <cell r="C451" t="str">
            <v>SUBCUENTA</v>
          </cell>
        </row>
        <row r="452">
          <cell r="A452">
            <v>154435</v>
          </cell>
          <cell r="B452" t="str">
            <v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>GABARRAS </v>
          </cell>
          <cell r="C453" t="str">
            <v>SUBCUENTA</v>
          </cell>
        </row>
        <row r="454">
          <cell r="A454">
            <v>154495</v>
          </cell>
          <cell r="B454" t="str">
            <v>OTROS </v>
          </cell>
          <cell r="C454" t="str">
            <v>SUBCUENTA</v>
          </cell>
        </row>
        <row r="455">
          <cell r="A455">
            <v>154499</v>
          </cell>
          <cell r="B455" t="str">
            <v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>FLOTA Y EQUIPO AEREO </v>
          </cell>
          <cell r="C456" t="str">
            <v>CUENTA</v>
          </cell>
        </row>
        <row r="457">
          <cell r="A457">
            <v>154805</v>
          </cell>
          <cell r="B457" t="str">
            <v>AVIONES </v>
          </cell>
          <cell r="C457" t="str">
            <v>SUBCUENTA</v>
          </cell>
        </row>
        <row r="458">
          <cell r="A458">
            <v>154810</v>
          </cell>
          <cell r="B458" t="str">
            <v>AVIONETAS </v>
          </cell>
          <cell r="C458" t="str">
            <v>SUBCUENTA</v>
          </cell>
        </row>
        <row r="459">
          <cell r="A459">
            <v>154815</v>
          </cell>
          <cell r="B459" t="str">
            <v>HELICOPTEROS </v>
          </cell>
          <cell r="C459" t="str">
            <v>SUBCUENTA</v>
          </cell>
        </row>
        <row r="460">
          <cell r="A460">
            <v>154820</v>
          </cell>
          <cell r="B460" t="str">
            <v>TURBINAS Y MOTORES </v>
          </cell>
          <cell r="C460" t="str">
            <v>SUBCUENTA</v>
          </cell>
        </row>
        <row r="461">
          <cell r="A461">
            <v>154825</v>
          </cell>
          <cell r="B461" t="str">
            <v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>EQUIPOS DE VUELO </v>
          </cell>
          <cell r="C462" t="str">
            <v>SUBCUENTA</v>
          </cell>
        </row>
        <row r="463">
          <cell r="A463">
            <v>154895</v>
          </cell>
          <cell r="B463" t="str">
            <v>OTROS </v>
          </cell>
          <cell r="C463" t="str">
            <v>SUBCUENTA</v>
          </cell>
        </row>
        <row r="464">
          <cell r="A464">
            <v>154899</v>
          </cell>
          <cell r="B464" t="str">
            <v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>FLOTA Y EQUIPO FERREO </v>
          </cell>
          <cell r="C465" t="str">
            <v>CUENTA</v>
          </cell>
        </row>
        <row r="466">
          <cell r="A466">
            <v>155205</v>
          </cell>
          <cell r="B466" t="str">
            <v>LOCOMOTORAS </v>
          </cell>
          <cell r="C466" t="str">
            <v>SUBCUENTA</v>
          </cell>
        </row>
        <row r="467">
          <cell r="A467">
            <v>155210</v>
          </cell>
          <cell r="B467" t="str">
            <v>VAGONES </v>
          </cell>
          <cell r="C467" t="str">
            <v>SUBCUENTA</v>
          </cell>
        </row>
        <row r="468">
          <cell r="A468">
            <v>155215</v>
          </cell>
          <cell r="B468" t="str">
            <v>REDES FERREAS </v>
          </cell>
          <cell r="C468" t="str">
            <v>SUBCUENTA</v>
          </cell>
        </row>
        <row r="469">
          <cell r="A469">
            <v>155295</v>
          </cell>
          <cell r="B469" t="str">
            <v>OTROS </v>
          </cell>
          <cell r="C469" t="str">
            <v>SUBCUENTA</v>
          </cell>
        </row>
        <row r="470">
          <cell r="A470">
            <v>155299</v>
          </cell>
          <cell r="B470" t="str">
            <v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>OLEODUCTOS </v>
          </cell>
          <cell r="C480" t="str">
            <v>SUBCUENTA</v>
          </cell>
        </row>
        <row r="481">
          <cell r="A481">
            <v>155645</v>
          </cell>
          <cell r="B481" t="str">
            <v>GASODUCTOS </v>
          </cell>
          <cell r="C481" t="str">
            <v>SUBCUENTA</v>
          </cell>
        </row>
        <row r="482">
          <cell r="A482">
            <v>155647</v>
          </cell>
          <cell r="B482" t="str">
            <v>POLIDUCTOS </v>
          </cell>
          <cell r="C482" t="str">
            <v>SUBCUENTA</v>
          </cell>
        </row>
        <row r="483">
          <cell r="A483">
            <v>155650</v>
          </cell>
          <cell r="B483" t="str">
            <v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>REDES DE AIRE </v>
          </cell>
          <cell r="C488" t="str">
            <v>SUBCUENTA</v>
          </cell>
        </row>
        <row r="489">
          <cell r="A489">
            <v>155680</v>
          </cell>
          <cell r="B489" t="str">
            <v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>OTROS </v>
          </cell>
          <cell r="C492" t="str">
            <v>SUBCUENTA</v>
          </cell>
        </row>
        <row r="493">
          <cell r="A493">
            <v>155699</v>
          </cell>
          <cell r="B493" t="str">
            <v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>ARMAMENTO DE VIGILANCIA </v>
          </cell>
          <cell r="C494" t="str">
            <v>CUENTA</v>
          </cell>
        </row>
        <row r="495">
          <cell r="A495" t="str">
            <v>156001 a 156098 </v>
          </cell>
          <cell r="B495" t="str">
            <v/>
          </cell>
        </row>
        <row r="496">
          <cell r="A496">
            <v>156099</v>
          </cell>
          <cell r="B496" t="str">
            <v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>ENVASES Y EMPAQUES </v>
          </cell>
          <cell r="C497" t="str">
            <v>CUENTA</v>
          </cell>
        </row>
        <row r="498">
          <cell r="A498" t="str">
            <v>156201 a 156298 </v>
          </cell>
          <cell r="B498" t="str">
            <v/>
          </cell>
        </row>
        <row r="499">
          <cell r="A499">
            <v>156299</v>
          </cell>
          <cell r="B499" t="str">
            <v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>VIAS DE COMUNICACION </v>
          </cell>
          <cell r="C504" t="str">
            <v>CUENTA</v>
          </cell>
        </row>
        <row r="505">
          <cell r="A505">
            <v>156805</v>
          </cell>
          <cell r="B505" t="str">
            <v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>VIAS </v>
          </cell>
          <cell r="C506" t="str">
            <v>SUBCUENTA</v>
          </cell>
        </row>
        <row r="507">
          <cell r="A507">
            <v>156815</v>
          </cell>
          <cell r="B507" t="str">
            <v>PUENTES </v>
          </cell>
          <cell r="C507" t="str">
            <v>SUBCUENTA</v>
          </cell>
        </row>
        <row r="508">
          <cell r="A508">
            <v>156820</v>
          </cell>
          <cell r="B508" t="str">
            <v>CALLES </v>
          </cell>
          <cell r="C508" t="str">
            <v>SUBCUENTA</v>
          </cell>
        </row>
        <row r="509">
          <cell r="A509">
            <v>156825</v>
          </cell>
          <cell r="B509" t="str">
            <v>AERODROMOS </v>
          </cell>
          <cell r="C509" t="str">
            <v>SUBCUENTA</v>
          </cell>
        </row>
        <row r="510">
          <cell r="A510">
            <v>156895</v>
          </cell>
          <cell r="B510" t="str">
            <v>OTROS </v>
          </cell>
          <cell r="C510" t="str">
            <v>SUBCUENTA</v>
          </cell>
        </row>
        <row r="511">
          <cell r="A511">
            <v>156899</v>
          </cell>
          <cell r="B511" t="str">
            <v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>MINAS Y CANTERAS </v>
          </cell>
          <cell r="C512" t="str">
            <v>CUENTA</v>
          </cell>
        </row>
        <row r="513">
          <cell r="A513">
            <v>157205</v>
          </cell>
          <cell r="B513" t="str">
            <v>MINAS </v>
          </cell>
          <cell r="C513" t="str">
            <v>SUBCUENTA</v>
          </cell>
        </row>
        <row r="514">
          <cell r="A514">
            <v>157210</v>
          </cell>
          <cell r="B514" t="str">
            <v>CANTERAS </v>
          </cell>
          <cell r="C514" t="str">
            <v>SUBCUENTA</v>
          </cell>
        </row>
        <row r="515">
          <cell r="A515">
            <v>157299</v>
          </cell>
          <cell r="B515" t="str">
            <v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>POZOS ARTESIANOS </v>
          </cell>
          <cell r="C516" t="str">
            <v>CUENTA</v>
          </cell>
        </row>
        <row r="517">
          <cell r="A517" t="str">
            <v>157601 a 157698 </v>
          </cell>
          <cell r="B517" t="str">
            <v/>
          </cell>
        </row>
        <row r="518">
          <cell r="A518">
            <v>157699</v>
          </cell>
          <cell r="B518" t="str">
            <v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>YACIMIENTOS </v>
          </cell>
          <cell r="C519" t="str">
            <v>CUENTA</v>
          </cell>
        </row>
        <row r="520">
          <cell r="A520" t="str">
            <v>158001 a 158098 </v>
          </cell>
          <cell r="B520" t="str">
            <v/>
          </cell>
        </row>
        <row r="521">
          <cell r="A521">
            <v>158099</v>
          </cell>
          <cell r="B521" t="str">
            <v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>SEMOVIENTES </v>
          </cell>
          <cell r="C522" t="str">
            <v>CUENTA</v>
          </cell>
        </row>
        <row r="523">
          <cell r="A523">
            <v>158405</v>
          </cell>
          <cell r="B523" t="str">
            <v>ESPECIES MENORES </v>
          </cell>
          <cell r="C523" t="str">
            <v>SUBCUENTA</v>
          </cell>
        </row>
        <row r="524">
          <cell r="A524">
            <v>158410</v>
          </cell>
          <cell r="B524" t="str">
            <v>ESPECIES MAYORES </v>
          </cell>
          <cell r="C524" t="str">
            <v>SUBCUENTA</v>
          </cell>
        </row>
        <row r="525">
          <cell r="A525">
            <v>158499</v>
          </cell>
          <cell r="B525" t="str">
            <v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>EQUIPO DE OFICINA </v>
          </cell>
          <cell r="C528" t="str">
            <v>SUBCUENTA</v>
          </cell>
        </row>
        <row r="529">
          <cell r="A529">
            <v>158815</v>
          </cell>
          <cell r="B529" t="str">
            <v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>PLANTAS Y REDES </v>
          </cell>
          <cell r="C536" t="str">
            <v>SUBCUENTA</v>
          </cell>
        </row>
        <row r="537">
          <cell r="A537">
            <v>158855</v>
          </cell>
          <cell r="B537" t="str">
            <v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>SEMOVIENTES </v>
          </cell>
          <cell r="C538" t="str">
            <v>SUBCUENTA</v>
          </cell>
        </row>
        <row r="539">
          <cell r="A539">
            <v>158865</v>
          </cell>
          <cell r="B539" t="str">
            <v>ENVASES Y EMPAQUES </v>
          </cell>
          <cell r="C539" t="str">
            <v>SUBCUENTA</v>
          </cell>
        </row>
        <row r="540">
          <cell r="A540">
            <v>158899</v>
          </cell>
          <cell r="B540" t="str">
            <v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>EQUIPO DE OFICINA </v>
          </cell>
          <cell r="C544" t="str">
            <v>SUBCUENTA</v>
          </cell>
        </row>
        <row r="545">
          <cell r="A545">
            <v>159220</v>
          </cell>
          <cell r="B545" t="str">
            <v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>ENVASES Y EMPAQUES </v>
          </cell>
          <cell r="C554" t="str">
            <v>SUBCUENTA</v>
          </cell>
        </row>
        <row r="555">
          <cell r="A555">
            <v>159299</v>
          </cell>
          <cell r="B555" t="str">
            <v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>DEPRECIACION DIFERIDA </v>
          </cell>
          <cell r="C556" t="str">
            <v>CUENTA</v>
          </cell>
        </row>
        <row r="557">
          <cell r="A557">
            <v>159605</v>
          </cell>
          <cell r="B557" t="str">
            <v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>SEMOVIENTES </v>
          </cell>
          <cell r="C563" t="str">
            <v>SUBCUENTA</v>
          </cell>
        </row>
        <row r="564">
          <cell r="A564">
            <v>159799</v>
          </cell>
          <cell r="B564" t="str">
            <v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>AGOTAMIENTO ACUMULADO </v>
          </cell>
          <cell r="C565" t="str">
            <v>CUENTA</v>
          </cell>
        </row>
        <row r="566">
          <cell r="A566">
            <v>159805</v>
          </cell>
          <cell r="B566" t="str">
            <v>MINAS Y CANTERAS </v>
          </cell>
          <cell r="C566" t="str">
            <v>SUBCUENTA</v>
          </cell>
        </row>
        <row r="567">
          <cell r="A567">
            <v>159815</v>
          </cell>
          <cell r="B567" t="str">
            <v>POZOS ARTESIANOS </v>
          </cell>
          <cell r="C567" t="str">
            <v>SUBCUENTA</v>
          </cell>
        </row>
        <row r="568">
          <cell r="A568">
            <v>159820</v>
          </cell>
          <cell r="B568" t="str">
            <v>YACIMIENTOS </v>
          </cell>
          <cell r="C568" t="str">
            <v>SUBCUENTA</v>
          </cell>
        </row>
        <row r="569">
          <cell r="A569">
            <v>159899</v>
          </cell>
          <cell r="B569" t="str">
            <v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>PROVISIONES </v>
          </cell>
          <cell r="C570" t="str">
            <v>CUENTA</v>
          </cell>
        </row>
        <row r="571">
          <cell r="A571">
            <v>159904</v>
          </cell>
          <cell r="B571" t="str">
            <v>TERRENOS </v>
          </cell>
          <cell r="C571" t="str">
            <v>SUBCUENTA</v>
          </cell>
        </row>
        <row r="572">
          <cell r="A572">
            <v>159906</v>
          </cell>
          <cell r="B572" t="str">
            <v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>EQUIPO DE OFICINA </v>
          </cell>
          <cell r="C577" t="str">
            <v>SUBCUENTA</v>
          </cell>
        </row>
        <row r="578">
          <cell r="A578">
            <v>159928</v>
          </cell>
          <cell r="B578" t="str">
            <v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>ENVASES Y EMPAQUES </v>
          </cell>
          <cell r="C587" t="str">
            <v>SUBCUENTA</v>
          </cell>
        </row>
        <row r="588">
          <cell r="A588">
            <v>159964</v>
          </cell>
          <cell r="B588" t="str">
            <v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>MINAS Y CANTERAS </v>
          </cell>
          <cell r="C590" t="str">
            <v>SUBCUENTA</v>
          </cell>
        </row>
        <row r="591">
          <cell r="A591">
            <v>159980</v>
          </cell>
          <cell r="B591" t="str">
            <v>POZOS ARTESIANOS </v>
          </cell>
          <cell r="C591" t="str">
            <v>SUBCUENTA</v>
          </cell>
        </row>
        <row r="592">
          <cell r="A592">
            <v>159984</v>
          </cell>
          <cell r="B592" t="str">
            <v>YACIMIENTOS </v>
          </cell>
          <cell r="C592" t="str">
            <v>SUBCUENTA</v>
          </cell>
        </row>
        <row r="593">
          <cell r="A593">
            <v>159988</v>
          </cell>
          <cell r="B593" t="str">
            <v>SEMOVIENTES </v>
          </cell>
          <cell r="C593" t="str">
            <v>SUBCUENTA</v>
          </cell>
        </row>
        <row r="594">
          <cell r="A594">
            <v>159992</v>
          </cell>
          <cell r="B594" t="str">
            <v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>INTANGIBLES </v>
          </cell>
          <cell r="C595" t="str">
            <v>GRUPO</v>
          </cell>
        </row>
        <row r="596">
          <cell r="A596">
            <v>1605</v>
          </cell>
          <cell r="B596" t="str">
            <v>CREDITO MERCANTIL </v>
          </cell>
          <cell r="C596" t="str">
            <v>CUENTA</v>
          </cell>
        </row>
        <row r="597">
          <cell r="A597">
            <v>160505</v>
          </cell>
          <cell r="B597" t="str">
            <v>FORMADO O ESTIMADO </v>
          </cell>
          <cell r="C597" t="str">
            <v>SUBCUENTA</v>
          </cell>
        </row>
        <row r="598">
          <cell r="A598">
            <v>160510</v>
          </cell>
          <cell r="B598" t="str">
            <v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>MARCAS </v>
          </cell>
          <cell r="C600" t="str">
            <v>CUENTA</v>
          </cell>
        </row>
        <row r="601">
          <cell r="A601">
            <v>161005</v>
          </cell>
          <cell r="B601" t="str">
            <v>ADQUIRIDAS </v>
          </cell>
          <cell r="C601" t="str">
            <v>SUBCUENTA</v>
          </cell>
        </row>
        <row r="602">
          <cell r="A602">
            <v>161010</v>
          </cell>
          <cell r="B602" t="str">
            <v>FORMADAS </v>
          </cell>
          <cell r="C602" t="str">
            <v>SUBCUENTA</v>
          </cell>
        </row>
        <row r="603">
          <cell r="A603">
            <v>161099</v>
          </cell>
          <cell r="B603" t="str">
            <v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>PATENTES </v>
          </cell>
          <cell r="C604" t="str">
            <v>CUENTA</v>
          </cell>
        </row>
        <row r="605">
          <cell r="A605">
            <v>161505</v>
          </cell>
          <cell r="B605" t="str">
            <v>ADQUIRIDAS </v>
          </cell>
          <cell r="C605" t="str">
            <v>SUBCUENTA</v>
          </cell>
        </row>
        <row r="606">
          <cell r="A606">
            <v>161510</v>
          </cell>
          <cell r="B606" t="str">
            <v>FORMADAS </v>
          </cell>
          <cell r="C606" t="str">
            <v>SUBCUENTA</v>
          </cell>
        </row>
        <row r="607">
          <cell r="A607">
            <v>161599</v>
          </cell>
          <cell r="B607" t="str">
            <v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>CONCESIONES </v>
          </cell>
          <cell r="C609" t="str">
            <v>SUBCUENTA</v>
          </cell>
        </row>
        <row r="610">
          <cell r="A610">
            <v>162010</v>
          </cell>
          <cell r="B610" t="str">
            <v>FRANQUICIAS </v>
          </cell>
          <cell r="C610" t="str">
            <v>SUBCUENTA</v>
          </cell>
        </row>
        <row r="611">
          <cell r="A611">
            <v>162099</v>
          </cell>
          <cell r="B611" t="str">
            <v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>DERECHOS </v>
          </cell>
          <cell r="C612" t="str">
            <v>CUENTA</v>
          </cell>
        </row>
        <row r="613">
          <cell r="A613">
            <v>162505</v>
          </cell>
          <cell r="B613" t="str">
            <v>DERECHOS DE AUTOR </v>
          </cell>
          <cell r="C613" t="str">
            <v>SUBCUENTA</v>
          </cell>
        </row>
        <row r="614">
          <cell r="A614">
            <v>162510</v>
          </cell>
          <cell r="B614" t="str">
            <v>PUESTO DE BOLSA </v>
          </cell>
          <cell r="C614" t="str">
            <v>SUBCUENTA</v>
          </cell>
        </row>
        <row r="615">
          <cell r="A615">
            <v>162515</v>
          </cell>
          <cell r="B615" t="str">
            <v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>OTROS </v>
          </cell>
          <cell r="C618" t="str">
            <v>SUBCUENTA</v>
          </cell>
        </row>
        <row r="619">
          <cell r="A619">
            <v>162599</v>
          </cell>
          <cell r="B619" t="str">
            <v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>KNOW HOW </v>
          </cell>
          <cell r="C620" t="str">
            <v>CUENTA</v>
          </cell>
        </row>
        <row r="621">
          <cell r="A621" t="str">
            <v>163001 a 163098 </v>
          </cell>
          <cell r="B621" t="str">
            <v/>
          </cell>
        </row>
        <row r="622">
          <cell r="A622">
            <v>163099</v>
          </cell>
          <cell r="B622" t="str">
            <v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>LICENCIAS </v>
          </cell>
          <cell r="C623" t="str">
            <v>CUENTA</v>
          </cell>
        </row>
        <row r="624">
          <cell r="A624" t="str">
            <v>163501 a 163598 </v>
          </cell>
          <cell r="B624" t="str">
            <v/>
          </cell>
        </row>
        <row r="625">
          <cell r="A625">
            <v>163599</v>
          </cell>
          <cell r="B625" t="str">
            <v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>CREDITO MERCANTIL </v>
          </cell>
          <cell r="C627" t="str">
            <v>SUBCUENTA</v>
          </cell>
        </row>
        <row r="628">
          <cell r="A628">
            <v>169810</v>
          </cell>
          <cell r="B628" t="str">
            <v>MARCAS </v>
          </cell>
          <cell r="C628" t="str">
            <v>SUBCUENTA</v>
          </cell>
        </row>
        <row r="629">
          <cell r="A629">
            <v>169815</v>
          </cell>
          <cell r="B629" t="str">
            <v>PATENTES </v>
          </cell>
          <cell r="C629" t="str">
            <v>SUBCUENTA</v>
          </cell>
        </row>
        <row r="630">
          <cell r="A630">
            <v>169820</v>
          </cell>
          <cell r="B630" t="str">
            <v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>DERECHOS </v>
          </cell>
          <cell r="C631" t="str">
            <v>SUBCUENTA</v>
          </cell>
        </row>
        <row r="632">
          <cell r="A632">
            <v>169835</v>
          </cell>
          <cell r="B632" t="str">
            <v>KNOW HOW </v>
          </cell>
          <cell r="C632" t="str">
            <v>SUBCUENTA</v>
          </cell>
        </row>
        <row r="633">
          <cell r="A633">
            <v>169840</v>
          </cell>
          <cell r="B633" t="str">
            <v>LICENCIAS </v>
          </cell>
          <cell r="C633" t="str">
            <v>SUBCUENTA</v>
          </cell>
        </row>
        <row r="634">
          <cell r="A634">
            <v>169899</v>
          </cell>
          <cell r="B634" t="str">
            <v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>PROVISIONES </v>
          </cell>
          <cell r="C635" t="str">
            <v>CUENTA</v>
          </cell>
        </row>
        <row r="636">
          <cell r="A636" t="str">
            <v>169901 a 169998 </v>
          </cell>
          <cell r="B636" t="str">
            <v/>
          </cell>
        </row>
        <row r="637">
          <cell r="A637">
            <v>17</v>
          </cell>
          <cell r="B637" t="str">
            <v>DIFERIDOS </v>
          </cell>
          <cell r="C637" t="str">
            <v>GRUPO</v>
          </cell>
        </row>
        <row r="638">
          <cell r="A638">
            <v>1705</v>
          </cell>
          <cell r="B638" t="str">
            <v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>INTERESES </v>
          </cell>
          <cell r="C639" t="str">
            <v>SUBCUENTA</v>
          </cell>
        </row>
        <row r="640">
          <cell r="A640">
            <v>170510</v>
          </cell>
          <cell r="B640" t="str">
            <v>HONORARIOS </v>
          </cell>
          <cell r="C640" t="str">
            <v>SUBCUENTA</v>
          </cell>
        </row>
        <row r="641">
          <cell r="A641">
            <v>170515</v>
          </cell>
          <cell r="B641" t="str">
            <v>COMISIONES </v>
          </cell>
          <cell r="C641" t="str">
            <v>SUBCUENTA</v>
          </cell>
        </row>
        <row r="642">
          <cell r="A642">
            <v>170520</v>
          </cell>
          <cell r="B642" t="str">
            <v>SEGUROS Y FIANZAS </v>
          </cell>
          <cell r="C642" t="str">
            <v>SUBCUENTA</v>
          </cell>
        </row>
        <row r="643">
          <cell r="A643">
            <v>170525</v>
          </cell>
          <cell r="B643" t="str">
            <v>ARRENDAMIENTOS </v>
          </cell>
          <cell r="C643" t="str">
            <v>SUBCUENTA</v>
          </cell>
        </row>
        <row r="644">
          <cell r="A644">
            <v>170530</v>
          </cell>
          <cell r="B644" t="str">
            <v>BODEGAJES </v>
          </cell>
          <cell r="C644" t="str">
            <v>SUBCUENTA</v>
          </cell>
        </row>
        <row r="645">
          <cell r="A645">
            <v>170535</v>
          </cell>
          <cell r="B645" t="str">
            <v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>SERVICIOS </v>
          </cell>
          <cell r="C646" t="str">
            <v>SUBCUENTA</v>
          </cell>
        </row>
        <row r="647">
          <cell r="A647">
            <v>170545</v>
          </cell>
          <cell r="B647" t="str">
            <v>SUSCRIPCIONES </v>
          </cell>
          <cell r="C647" t="str">
            <v>SUBCUENTA</v>
          </cell>
        </row>
        <row r="648">
          <cell r="A648">
            <v>170595</v>
          </cell>
          <cell r="B648" t="str">
            <v>OTROS </v>
          </cell>
          <cell r="C648" t="str">
            <v>SUBCUENTA</v>
          </cell>
        </row>
        <row r="649">
          <cell r="A649">
            <v>1710</v>
          </cell>
          <cell r="B649" t="str">
            <v>CARGOS DIFERIDOS </v>
          </cell>
          <cell r="C649" t="str">
            <v>CUENTA</v>
          </cell>
        </row>
        <row r="650">
          <cell r="A650">
            <v>171004</v>
          </cell>
          <cell r="B650" t="str">
            <v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>REMODELACIONES </v>
          </cell>
          <cell r="C651" t="str">
            <v>SUBCUENTA</v>
          </cell>
        </row>
        <row r="652">
          <cell r="A652">
            <v>171012</v>
          </cell>
          <cell r="B652" t="str">
            <v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>UTILES Y PAPELERIA </v>
          </cell>
          <cell r="C654" t="str">
            <v>SUBCUENTA</v>
          </cell>
        </row>
        <row r="655">
          <cell r="A655">
            <v>171024</v>
          </cell>
          <cell r="B655" t="str">
            <v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>LICENCIAS </v>
          </cell>
          <cell r="C659" t="str">
            <v>SUBCUENTA</v>
          </cell>
        </row>
        <row r="660">
          <cell r="A660">
            <v>171044</v>
          </cell>
          <cell r="B660" t="str">
            <v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>MOLDES Y TROQUELES </v>
          </cell>
          <cell r="C662" t="str">
            <v>SUBCUENTA</v>
          </cell>
        </row>
        <row r="663">
          <cell r="A663">
            <v>171056</v>
          </cell>
          <cell r="B663" t="str">
            <v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>LOZA Y CRISTALERIA </v>
          </cell>
          <cell r="C666" t="str">
            <v>SUBCUENTA</v>
          </cell>
        </row>
        <row r="667">
          <cell r="A667">
            <v>171072</v>
          </cell>
          <cell r="B667" t="str">
            <v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>OTROS </v>
          </cell>
          <cell r="C670" t="str">
            <v>SUBCUENTA</v>
          </cell>
        </row>
        <row r="671">
          <cell r="A671">
            <v>171099</v>
          </cell>
          <cell r="B671" t="str">
            <v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>POZOS SECOS </v>
          </cell>
          <cell r="C673" t="str">
            <v>SUBCUENTA</v>
          </cell>
        </row>
        <row r="674">
          <cell r="A674">
            <v>171510</v>
          </cell>
          <cell r="B674" t="str">
            <v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>SERVICIO A POZOS </v>
          </cell>
          <cell r="C681" t="str">
            <v>SUBCUENTA</v>
          </cell>
        </row>
        <row r="682">
          <cell r="A682">
            <v>172099</v>
          </cell>
          <cell r="B682" t="str">
            <v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>CARGOS POR CORRECCION MONETARIA DIFERIDA </v>
          </cell>
          <cell r="C683" t="str">
            <v>CUENTA</v>
          </cell>
        </row>
        <row r="684">
          <cell r="A684" t="str">
            <v>173001 a 173098 </v>
          </cell>
          <cell r="B684" t="str">
            <v/>
          </cell>
        </row>
        <row r="685">
          <cell r="A685">
            <v>1798</v>
          </cell>
          <cell r="B685" t="str">
            <v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>AJUSTES POR INFLACION </v>
          </cell>
          <cell r="C688" t="str">
            <v>SUBCUENTA</v>
          </cell>
        </row>
        <row r="689">
          <cell r="A689">
            <v>18</v>
          </cell>
          <cell r="B689" t="str">
            <v>OTROS ACTIVOS </v>
          </cell>
          <cell r="C689" t="str">
            <v>GRUPO</v>
          </cell>
        </row>
        <row r="690">
          <cell r="A690">
            <v>1805</v>
          </cell>
          <cell r="B690" t="str">
            <v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>OBRAS DE ARTE </v>
          </cell>
          <cell r="C691" t="str">
            <v>SUBCUENTA</v>
          </cell>
        </row>
        <row r="692">
          <cell r="A692">
            <v>180510</v>
          </cell>
          <cell r="B692" t="str">
            <v>BIBLIOTECAS </v>
          </cell>
          <cell r="C692" t="str">
            <v>SUBCUENTA</v>
          </cell>
        </row>
        <row r="693">
          <cell r="A693">
            <v>180595</v>
          </cell>
          <cell r="B693" t="str">
            <v>OTROS </v>
          </cell>
          <cell r="C693" t="str">
            <v>SUBCUENTA</v>
          </cell>
        </row>
        <row r="694">
          <cell r="A694">
            <v>180599</v>
          </cell>
          <cell r="B694" t="str">
            <v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>DIVERSOS </v>
          </cell>
          <cell r="C695" t="str">
            <v>CUENTA</v>
          </cell>
        </row>
        <row r="696">
          <cell r="A696">
            <v>189505</v>
          </cell>
          <cell r="B696" t="str">
            <v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>ESTAMPILLAS </v>
          </cell>
          <cell r="C701" t="str">
            <v>SUBCUENTA</v>
          </cell>
        </row>
        <row r="702">
          <cell r="A702">
            <v>189595</v>
          </cell>
          <cell r="B702" t="str">
            <v>OTROS </v>
          </cell>
          <cell r="C702" t="str">
            <v>SUBCUENTA</v>
          </cell>
        </row>
        <row r="703">
          <cell r="A703">
            <v>189599</v>
          </cell>
          <cell r="B703" t="str">
            <v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>PROVISIONES </v>
          </cell>
          <cell r="C704" t="str">
            <v>CUENTA</v>
          </cell>
        </row>
        <row r="705">
          <cell r="A705">
            <v>189905</v>
          </cell>
          <cell r="B705" t="str">
            <v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>DIVERSOS </v>
          </cell>
          <cell r="C706" t="str">
            <v>SUBCUENTA</v>
          </cell>
        </row>
        <row r="707">
          <cell r="A707">
            <v>19</v>
          </cell>
          <cell r="B707" t="str">
            <v>VALORIZACIONES </v>
          </cell>
          <cell r="C707" t="str">
            <v>GRUPO</v>
          </cell>
        </row>
        <row r="708">
          <cell r="A708">
            <v>1905</v>
          </cell>
          <cell r="B708" t="str">
            <v>DE INVERSIONES </v>
          </cell>
          <cell r="C708" t="str">
            <v>CUENTA</v>
          </cell>
        </row>
        <row r="709">
          <cell r="A709">
            <v>190505</v>
          </cell>
          <cell r="B709" t="str">
            <v>ACCIONES </v>
          </cell>
          <cell r="C709" t="str">
            <v>SUBCUENTA</v>
          </cell>
        </row>
        <row r="710">
          <cell r="A710">
            <v>190510</v>
          </cell>
          <cell r="B710" t="str">
            <v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>DERECHOS FIDUCIARIOS </v>
          </cell>
          <cell r="C711" t="str">
            <v>SUBCUENTA</v>
          </cell>
        </row>
        <row r="712">
          <cell r="A712">
            <v>1910</v>
          </cell>
          <cell r="B712" t="str">
            <v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>TERRENOS </v>
          </cell>
          <cell r="C713" t="str">
            <v>SUBCUENTA</v>
          </cell>
        </row>
        <row r="714">
          <cell r="A714">
            <v>191006</v>
          </cell>
          <cell r="B714" t="str">
            <v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>EQUIPO DE OFICINA </v>
          </cell>
          <cell r="C717" t="str">
            <v>SUBCUENTA</v>
          </cell>
        </row>
        <row r="718">
          <cell r="A718">
            <v>191020</v>
          </cell>
          <cell r="B718" t="str">
            <v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>ENVASES Y EMPAQUES </v>
          </cell>
          <cell r="C727" t="str">
            <v>SUBCUENTA</v>
          </cell>
        </row>
        <row r="728">
          <cell r="A728">
            <v>191060</v>
          </cell>
          <cell r="B728" t="str">
            <v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>MINAS Y CANTERAS </v>
          </cell>
          <cell r="C730" t="str">
            <v>SUBCUENTA</v>
          </cell>
        </row>
        <row r="731">
          <cell r="A731">
            <v>191072</v>
          </cell>
          <cell r="B731" t="str">
            <v>POZOS ARTESIANOS </v>
          </cell>
          <cell r="C731" t="str">
            <v>SUBCUENTA</v>
          </cell>
        </row>
        <row r="732">
          <cell r="A732">
            <v>191076</v>
          </cell>
          <cell r="B732" t="str">
            <v>YACIMIENTOS </v>
          </cell>
          <cell r="C732" t="str">
            <v>SUBCUENTA</v>
          </cell>
        </row>
        <row r="733">
          <cell r="A733">
            <v>191080</v>
          </cell>
          <cell r="B733" t="str">
            <v>SEMOVIENTES </v>
          </cell>
          <cell r="C733" t="str">
            <v>SUBCUENTA</v>
          </cell>
        </row>
        <row r="734">
          <cell r="A734">
            <v>1995</v>
          </cell>
          <cell r="B734" t="str">
            <v>DE OTROS ACTIVOS </v>
          </cell>
          <cell r="C734" t="str">
            <v>CUENTA</v>
          </cell>
        </row>
        <row r="735">
          <cell r="A735">
            <v>199505</v>
          </cell>
          <cell r="B735" t="str">
            <v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>PASIVO </v>
          </cell>
          <cell r="C739" t="str">
            <v>CLASE</v>
          </cell>
        </row>
        <row r="740">
          <cell r="A740">
            <v>21</v>
          </cell>
          <cell r="B740" t="str">
            <v>OBLIGACIONES FINANCIERAS </v>
          </cell>
          <cell r="C740" t="str">
            <v>GRUPO</v>
          </cell>
        </row>
        <row r="741">
          <cell r="A741">
            <v>2105</v>
          </cell>
          <cell r="B741" t="str">
            <v>BANCOS NACIONALES </v>
          </cell>
          <cell r="C741" t="str">
            <v>CUENTA</v>
          </cell>
        </row>
        <row r="742">
          <cell r="A742">
            <v>210505</v>
          </cell>
          <cell r="B742" t="str">
            <v>SOBREGIROS </v>
          </cell>
          <cell r="C742" t="str">
            <v>SUBCUENTA</v>
          </cell>
        </row>
        <row r="743">
          <cell r="A743">
            <v>210510</v>
          </cell>
          <cell r="B743" t="str">
            <v>PAGARES </v>
          </cell>
          <cell r="C743" t="str">
            <v>SUBCUENTA</v>
          </cell>
        </row>
        <row r="744">
          <cell r="A744">
            <v>210515</v>
          </cell>
          <cell r="B744" t="str">
            <v>CARTAS DE CREDITO </v>
          </cell>
          <cell r="C744" t="str">
            <v>SUBCUENTA</v>
          </cell>
        </row>
        <row r="745">
          <cell r="A745">
            <v>210520</v>
          </cell>
          <cell r="B745" t="str">
            <v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>BANCOS DEL EXTERIOR </v>
          </cell>
          <cell r="C746" t="str">
            <v>CUENTA</v>
          </cell>
        </row>
        <row r="747">
          <cell r="A747">
            <v>211005</v>
          </cell>
          <cell r="B747" t="str">
            <v>SOBREGIROS </v>
          </cell>
          <cell r="C747" t="str">
            <v>SUBCUENTA</v>
          </cell>
        </row>
        <row r="748">
          <cell r="A748">
            <v>211010</v>
          </cell>
          <cell r="B748" t="str">
            <v>PAGARES </v>
          </cell>
          <cell r="C748" t="str">
            <v>SUBCUENTA</v>
          </cell>
        </row>
        <row r="749">
          <cell r="A749">
            <v>211015</v>
          </cell>
          <cell r="B749" t="str">
            <v>CARTAS DE CREDITO </v>
          </cell>
          <cell r="C749" t="str">
            <v>SUBCUENTA</v>
          </cell>
        </row>
        <row r="750">
          <cell r="A750">
            <v>211020</v>
          </cell>
          <cell r="B750" t="str">
            <v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>PAGARES </v>
          </cell>
          <cell r="C752" t="str">
            <v>SUBCUENTA</v>
          </cell>
        </row>
        <row r="753">
          <cell r="A753">
            <v>211510</v>
          </cell>
          <cell r="B753" t="str">
            <v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>CARTAS DE CREDITO </v>
          </cell>
          <cell r="C754" t="str">
            <v>SUBCUENTA</v>
          </cell>
        </row>
        <row r="755">
          <cell r="A755">
            <v>2120</v>
          </cell>
          <cell r="B755" t="str">
            <v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>PAGARES </v>
          </cell>
          <cell r="C756" t="str">
            <v>SUBCUENTA</v>
          </cell>
        </row>
        <row r="757">
          <cell r="A757">
            <v>212010</v>
          </cell>
          <cell r="B757" t="str">
            <v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>SOBREGIROS </v>
          </cell>
          <cell r="C759" t="str">
            <v>SUBCUENTA</v>
          </cell>
        </row>
        <row r="760">
          <cell r="A760">
            <v>212510</v>
          </cell>
          <cell r="B760" t="str">
            <v>PAGARES </v>
          </cell>
          <cell r="C760" t="str">
            <v>SUBCUENTA</v>
          </cell>
        </row>
        <row r="761">
          <cell r="A761">
            <v>212515</v>
          </cell>
          <cell r="B761" t="str">
            <v>HIPOTECARIAS </v>
          </cell>
          <cell r="C761" t="str">
            <v>SUBCUENTA</v>
          </cell>
        </row>
        <row r="762">
          <cell r="A762">
            <v>2130</v>
          </cell>
          <cell r="B762" t="str">
            <v>ENTIDADES FINANCIERAS DEL EXTERIOR </v>
          </cell>
          <cell r="C762" t="str">
            <v>CUENTA</v>
          </cell>
        </row>
        <row r="763">
          <cell r="A763" t="str">
            <v>213001 a 213098 </v>
          </cell>
          <cell r="B763" t="str">
            <v/>
          </cell>
        </row>
        <row r="764">
          <cell r="A764">
            <v>2135</v>
          </cell>
          <cell r="B764" t="str">
            <v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>ACCIONES </v>
          </cell>
          <cell r="C765" t="str">
            <v>SUBCUENTA</v>
          </cell>
        </row>
        <row r="766">
          <cell r="A766">
            <v>213510</v>
          </cell>
          <cell r="B766" t="str">
            <v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>BONOS </v>
          </cell>
          <cell r="C767" t="str">
            <v>SUBCUENTA</v>
          </cell>
        </row>
        <row r="768">
          <cell r="A768">
            <v>213520</v>
          </cell>
          <cell r="B768" t="str">
            <v>CEDULAS </v>
          </cell>
          <cell r="C768" t="str">
            <v>SUBCUENTA</v>
          </cell>
        </row>
        <row r="769">
          <cell r="A769">
            <v>213525</v>
          </cell>
          <cell r="B769" t="str">
            <v>CERTIFICADOS </v>
          </cell>
          <cell r="C769" t="str">
            <v>SUBCUENTA</v>
          </cell>
        </row>
        <row r="770">
          <cell r="A770">
            <v>213530</v>
          </cell>
          <cell r="B770" t="str">
            <v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>TITULOS </v>
          </cell>
          <cell r="C771" t="str">
            <v>SUBCUENTA</v>
          </cell>
        </row>
        <row r="772">
          <cell r="A772">
            <v>213540</v>
          </cell>
          <cell r="B772" t="str">
            <v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>OTROS </v>
          </cell>
          <cell r="C773" t="str">
            <v>SUBCUENTA</v>
          </cell>
        </row>
        <row r="774">
          <cell r="A774">
            <v>2140</v>
          </cell>
          <cell r="B774" t="str">
            <v>COMPROMISOS DE RECOMPRA DE CARTERA NEGOCIADA </v>
          </cell>
          <cell r="C774" t="str">
            <v>CUENTA</v>
          </cell>
        </row>
        <row r="775">
          <cell r="A775" t="str">
            <v>214001 a 214098 </v>
          </cell>
          <cell r="B775" t="str">
            <v/>
          </cell>
        </row>
        <row r="776">
          <cell r="A776">
            <v>2145</v>
          </cell>
          <cell r="B776" t="str">
            <v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>GOBIERNO NACIONAL </v>
          </cell>
          <cell r="C777" t="str">
            <v>SUBCUENTA</v>
          </cell>
        </row>
        <row r="778">
          <cell r="A778">
            <v>214510</v>
          </cell>
          <cell r="B778" t="str">
            <v>ENTIDADES OFICIALES </v>
          </cell>
          <cell r="C778" t="str">
            <v>SUBCUENTA</v>
          </cell>
        </row>
        <row r="779">
          <cell r="A779">
            <v>2195</v>
          </cell>
          <cell r="B779" t="str">
            <v>OTRAS OBLIGACIONES </v>
          </cell>
          <cell r="C779" t="str">
            <v>CUENTA</v>
          </cell>
        </row>
        <row r="780">
          <cell r="A780">
            <v>219505</v>
          </cell>
          <cell r="B780" t="str">
            <v>PARTICULARES </v>
          </cell>
          <cell r="C780" t="str">
            <v>SUBCUENTA</v>
          </cell>
        </row>
        <row r="781">
          <cell r="A781">
            <v>219510</v>
          </cell>
          <cell r="B781" t="str">
            <v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>CASA MATRIZ </v>
          </cell>
          <cell r="C782" t="str">
            <v>SUBCUENTA</v>
          </cell>
        </row>
        <row r="783">
          <cell r="A783">
            <v>219520</v>
          </cell>
          <cell r="B783" t="str">
            <v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>OTRAS </v>
          </cell>
          <cell r="C785" t="str">
            <v>SUBCUENTA</v>
          </cell>
        </row>
        <row r="786">
          <cell r="A786">
            <v>22</v>
          </cell>
          <cell r="B786" t="str">
            <v>PROVEEDORES </v>
          </cell>
          <cell r="C786" t="str">
            <v>GRUPO</v>
          </cell>
        </row>
        <row r="787">
          <cell r="A787">
            <v>2205</v>
          </cell>
          <cell r="B787" t="str">
            <v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>220501 a 220598 </v>
          </cell>
          <cell r="B789" t="str">
            <v/>
          </cell>
        </row>
        <row r="790">
          <cell r="A790">
            <v>2210</v>
          </cell>
          <cell r="B790" t="str">
            <v>DEL EXTERIOR </v>
          </cell>
          <cell r="C790" t="str">
            <v>CUENTA</v>
          </cell>
        </row>
        <row r="791">
          <cell r="A791" t="str">
            <v>221001 a 221098 </v>
          </cell>
          <cell r="B791" t="str">
            <v/>
          </cell>
        </row>
        <row r="792">
          <cell r="A792">
            <v>2215</v>
          </cell>
          <cell r="B792" t="str">
            <v>CUENTAS CORRIENTES COMERCIALES </v>
          </cell>
          <cell r="C792" t="str">
            <v>CUENTA</v>
          </cell>
        </row>
        <row r="793">
          <cell r="A793" t="str">
            <v>221501 a 221598 </v>
          </cell>
          <cell r="B793" t="str">
            <v/>
          </cell>
        </row>
        <row r="794">
          <cell r="A794">
            <v>2220</v>
          </cell>
          <cell r="B794" t="str">
            <v>CASA MATRIZ </v>
          </cell>
          <cell r="C794" t="str">
            <v>CUENTA</v>
          </cell>
        </row>
        <row r="795">
          <cell r="A795" t="str">
            <v>222001 a 222098 </v>
          </cell>
          <cell r="B795" t="str">
            <v/>
          </cell>
        </row>
        <row r="796">
          <cell r="A796">
            <v>2225</v>
          </cell>
          <cell r="B796" t="str">
            <v>COMPAÑIAS VINCULADAS </v>
          </cell>
          <cell r="C796" t="str">
            <v>CUENTA</v>
          </cell>
        </row>
        <row r="797">
          <cell r="A797" t="str">
            <v>222501 a 222598 </v>
          </cell>
          <cell r="B797" t="str">
            <v/>
          </cell>
        </row>
        <row r="798">
          <cell r="A798">
            <v>23</v>
          </cell>
          <cell r="B798" t="str">
            <v>CUENTAS POR PAGAR </v>
          </cell>
          <cell r="C798" t="str">
            <v>GRUPO</v>
          </cell>
        </row>
        <row r="799">
          <cell r="A799">
            <v>2305</v>
          </cell>
          <cell r="B799" t="str">
            <v>CUENTAS CORRIENTES COMERCIALES </v>
          </cell>
          <cell r="C799" t="str">
            <v>CUENTA</v>
          </cell>
        </row>
        <row r="800">
          <cell r="A800" t="str">
            <v>230501 a 230598 </v>
          </cell>
          <cell r="B800" t="str">
            <v/>
          </cell>
        </row>
        <row r="801">
          <cell r="A801">
            <v>2310</v>
          </cell>
          <cell r="B801" t="str">
            <v>A CASA MATRIZ </v>
          </cell>
          <cell r="C801" t="str">
            <v>CUENTA</v>
          </cell>
        </row>
        <row r="802">
          <cell r="A802" t="str">
            <v>231001 a 231098 </v>
          </cell>
          <cell r="B802" t="str">
            <v/>
          </cell>
        </row>
        <row r="803">
          <cell r="A803">
            <v>2315</v>
          </cell>
          <cell r="B803" t="str">
            <v>A COMPAÑIAS VINCULADAS </v>
          </cell>
          <cell r="C803" t="str">
            <v>CUENTA</v>
          </cell>
        </row>
        <row r="804">
          <cell r="A804" t="str">
            <v>231501 a 231598 </v>
          </cell>
          <cell r="B804" t="str">
            <v/>
          </cell>
        </row>
        <row r="805">
          <cell r="A805">
            <v>2320</v>
          </cell>
          <cell r="B805" t="str">
            <v>A CONTRATISTAS </v>
          </cell>
          <cell r="C805" t="str">
            <v>CUENTA</v>
          </cell>
        </row>
        <row r="806">
          <cell r="A806" t="str">
            <v>232001 a 232098 </v>
          </cell>
          <cell r="B806" t="str">
            <v/>
          </cell>
        </row>
        <row r="807">
          <cell r="A807">
            <v>2330</v>
          </cell>
          <cell r="B807" t="str">
            <v>ORDENES DE COMPRA POR UTILIZAR </v>
          </cell>
          <cell r="C807" t="str">
            <v>CUENTA</v>
          </cell>
        </row>
        <row r="808">
          <cell r="A808" t="str">
            <v>233001 a 233098 </v>
          </cell>
          <cell r="B808" t="str">
            <v/>
          </cell>
        </row>
        <row r="809">
          <cell r="A809">
            <v>2335</v>
          </cell>
          <cell r="B809" t="str">
            <v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>GASTOS FINANCIEROS </v>
          </cell>
          <cell r="C810" t="str">
            <v>SUBCUENTA</v>
          </cell>
        </row>
        <row r="811">
          <cell r="A811">
            <v>233510</v>
          </cell>
          <cell r="B811" t="str">
            <v>GASTOS LEGALES </v>
          </cell>
          <cell r="C811" t="str">
            <v>SUBCUENTA</v>
          </cell>
        </row>
        <row r="812">
          <cell r="A812">
            <v>233515</v>
          </cell>
          <cell r="B812" t="str">
            <v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>COMISIONES </v>
          </cell>
          <cell r="C813" t="str">
            <v>SUBCUENTA</v>
          </cell>
        </row>
        <row r="814">
          <cell r="A814">
            <v>233525</v>
          </cell>
          <cell r="B814" t="str">
            <v>HONORARIOS </v>
          </cell>
          <cell r="C814" t="str">
            <v>SUBCUENTA</v>
          </cell>
        </row>
        <row r="815">
          <cell r="A815">
            <v>233530</v>
          </cell>
          <cell r="B815" t="str">
            <v>SERVICIOS TECNICOS </v>
          </cell>
          <cell r="C815" t="str">
            <v>SUBCUENTA</v>
          </cell>
        </row>
        <row r="816">
          <cell r="A816">
            <v>233535</v>
          </cell>
          <cell r="B816" t="str">
            <v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>ARRENDAMIENTOS </v>
          </cell>
          <cell r="C817" t="str">
            <v>SUBCUENTA</v>
          </cell>
        </row>
        <row r="818">
          <cell r="A818">
            <v>233545</v>
          </cell>
          <cell r="B818" t="str">
            <v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>SERVICIOS PUBLICOS </v>
          </cell>
          <cell r="C819" t="str">
            <v>SUBCUENTA</v>
          </cell>
        </row>
        <row r="820">
          <cell r="A820">
            <v>233555</v>
          </cell>
          <cell r="B820" t="str">
            <v>SEGUROS </v>
          </cell>
          <cell r="C820" t="str">
            <v>SUBCUENTA</v>
          </cell>
        </row>
        <row r="821">
          <cell r="A821">
            <v>233560</v>
          </cell>
          <cell r="B821" t="str">
            <v>GASTOS DE VIAJE </v>
          </cell>
          <cell r="C821" t="str">
            <v>SUBCUENTA</v>
          </cell>
        </row>
        <row r="822">
          <cell r="A822">
            <v>233565</v>
          </cell>
          <cell r="B822" t="str">
            <v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>INSTALAMENTOS POR PAGAR </v>
          </cell>
          <cell r="C826" t="str">
            <v>CUENTA</v>
          </cell>
        </row>
        <row r="827">
          <cell r="A827" t="str">
            <v>234001 a 234098 </v>
          </cell>
          <cell r="B827" t="str">
            <v/>
          </cell>
        </row>
        <row r="828">
          <cell r="A828">
            <v>2345</v>
          </cell>
          <cell r="B828" t="str">
            <v>ACREEDORES OFICIALES </v>
          </cell>
          <cell r="C828" t="str">
            <v>CUENTA</v>
          </cell>
        </row>
        <row r="829">
          <cell r="A829" t="str">
            <v>234501 a 234598 </v>
          </cell>
          <cell r="B829" t="str">
            <v/>
          </cell>
        </row>
        <row r="830">
          <cell r="A830">
            <v>2350</v>
          </cell>
          <cell r="B830" t="str">
            <v>REGALIAS POR PAGAR </v>
          </cell>
          <cell r="C830" t="str">
            <v>CUENTA</v>
          </cell>
        </row>
        <row r="831">
          <cell r="A831" t="str">
            <v>235001 a 235098 </v>
          </cell>
          <cell r="B831" t="str">
            <v/>
          </cell>
        </row>
        <row r="832">
          <cell r="A832">
            <v>2355</v>
          </cell>
          <cell r="B832" t="str">
            <v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>ACCIONISTAS </v>
          </cell>
          <cell r="C833" t="str">
            <v>SUBCUENTA</v>
          </cell>
        </row>
        <row r="834">
          <cell r="A834">
            <v>235510</v>
          </cell>
          <cell r="B834" t="str">
            <v>SOCIOS </v>
          </cell>
          <cell r="C834" t="str">
            <v>SUBCUENTA</v>
          </cell>
        </row>
        <row r="835">
          <cell r="A835">
            <v>2360</v>
          </cell>
          <cell r="B835" t="str">
            <v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>DIVIDENDOS </v>
          </cell>
          <cell r="C836" t="str">
            <v>SUBCUENTA</v>
          </cell>
        </row>
        <row r="837">
          <cell r="A837">
            <v>236010</v>
          </cell>
          <cell r="B837" t="str">
            <v>PARTICIPACIONES </v>
          </cell>
          <cell r="C837" t="str">
            <v>SUBCUENTA</v>
          </cell>
        </row>
        <row r="838">
          <cell r="A838">
            <v>2365</v>
          </cell>
          <cell r="B838" t="str">
            <v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>COMISIONES </v>
          </cell>
          <cell r="C843" t="str">
            <v>SUBCUENTA</v>
          </cell>
        </row>
        <row r="844">
          <cell r="A844">
            <v>236525</v>
          </cell>
          <cell r="B844" t="str">
            <v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>ARRENDAMIENTOS </v>
          </cell>
          <cell r="C847" t="str">
            <v>SUBCUENTA</v>
          </cell>
        </row>
        <row r="848">
          <cell r="A848">
            <v>236535</v>
          </cell>
          <cell r="B848" t="str">
            <v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>APORTES AL F.I.C. </v>
          </cell>
          <cell r="C867" t="str">
            <v>SUBCUENTA</v>
          </cell>
        </row>
        <row r="868">
          <cell r="A868">
            <v>237025</v>
          </cell>
          <cell r="B868" t="str">
            <v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>LIBRANZAS </v>
          </cell>
          <cell r="C869" t="str">
            <v>SUBCUENTA</v>
          </cell>
        </row>
        <row r="870">
          <cell r="A870">
            <v>237035</v>
          </cell>
          <cell r="B870" t="str">
            <v>SINDICATOS </v>
          </cell>
          <cell r="C870" t="str">
            <v>SUBCUENTA</v>
          </cell>
        </row>
        <row r="871">
          <cell r="A871">
            <v>237040</v>
          </cell>
          <cell r="B871" t="str">
            <v>COOPERATIVAS </v>
          </cell>
          <cell r="C871" t="str">
            <v>SUBCUENTA</v>
          </cell>
        </row>
        <row r="872">
          <cell r="A872">
            <v>237045</v>
          </cell>
          <cell r="B872" t="str">
            <v>FONDOS </v>
          </cell>
          <cell r="C872" t="str">
            <v>SUBCUENTA</v>
          </cell>
        </row>
        <row r="873">
          <cell r="A873">
            <v>237095</v>
          </cell>
          <cell r="B873" t="str">
            <v>OTROS </v>
          </cell>
          <cell r="C873" t="str">
            <v>SUBCUENTA</v>
          </cell>
        </row>
        <row r="874">
          <cell r="A874">
            <v>2375</v>
          </cell>
          <cell r="B874" t="str">
            <v>CUOTAS POR DEVOLVER </v>
          </cell>
          <cell r="C874" t="str">
            <v>CUENTA</v>
          </cell>
        </row>
        <row r="875">
          <cell r="A875" t="str">
            <v>237501 a 237598 </v>
          </cell>
          <cell r="B875" t="str">
            <v/>
          </cell>
        </row>
        <row r="876">
          <cell r="A876">
            <v>2380</v>
          </cell>
          <cell r="B876" t="str">
            <v>ACREEDORES VARIOS </v>
          </cell>
          <cell r="C876" t="str">
            <v>CUENTA</v>
          </cell>
        </row>
        <row r="877">
          <cell r="A877">
            <v>238005</v>
          </cell>
          <cell r="B877" t="str">
            <v>DEPOSITARIOS </v>
          </cell>
          <cell r="C877" t="str">
            <v>SUBCUENTA</v>
          </cell>
        </row>
        <row r="878">
          <cell r="A878">
            <v>238010</v>
          </cell>
          <cell r="B878" t="str">
            <v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>OTROS </v>
          </cell>
          <cell r="C884" t="str">
            <v>SUBCUENTA</v>
          </cell>
        </row>
        <row r="885">
          <cell r="A885">
            <v>24</v>
          </cell>
          <cell r="B885" t="str">
            <v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>240801 a 240898 </v>
          </cell>
          <cell r="B893" t="str">
            <v/>
          </cell>
        </row>
        <row r="894">
          <cell r="A894">
            <v>2412</v>
          </cell>
          <cell r="B894" t="str">
            <v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>A LA PROPIEDAD RAIZ </v>
          </cell>
          <cell r="C897" t="str">
            <v>CUENTA</v>
          </cell>
        </row>
        <row r="898">
          <cell r="A898" t="str">
            <v>241601 a 241698 </v>
          </cell>
          <cell r="B898" t="str">
            <v/>
          </cell>
        </row>
        <row r="899">
          <cell r="A899">
            <v>2420</v>
          </cell>
          <cell r="B899" t="str">
            <v>DERECHOS SOBRE INSTRUMENTOS PUBLICOS </v>
          </cell>
          <cell r="C899" t="str">
            <v>CUENTA</v>
          </cell>
        </row>
        <row r="900">
          <cell r="A900" t="str">
            <v>242001 a 242098 </v>
          </cell>
          <cell r="B900" t="str">
            <v/>
          </cell>
        </row>
        <row r="901">
          <cell r="A901">
            <v>2424</v>
          </cell>
          <cell r="B901" t="str">
            <v>DE VALORIZACION </v>
          </cell>
          <cell r="C901" t="str">
            <v>CUENTA</v>
          </cell>
        </row>
        <row r="902">
          <cell r="A902">
            <v>242405</v>
          </cell>
          <cell r="B902" t="str">
            <v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>DE TURISMO </v>
          </cell>
          <cell r="C904" t="str">
            <v>CUENTA</v>
          </cell>
        </row>
        <row r="905">
          <cell r="A905" t="str">
            <v>242801 a 242898 </v>
          </cell>
          <cell r="B905" t="str">
            <v/>
          </cell>
        </row>
        <row r="906">
          <cell r="A906">
            <v>2432</v>
          </cell>
          <cell r="B906" t="str">
            <v>TASA POR UTILIZACION DE PUERTOS </v>
          </cell>
          <cell r="C906" t="str">
            <v>CUENTA</v>
          </cell>
        </row>
        <row r="907">
          <cell r="A907" t="str">
            <v>243201 a 243298 </v>
          </cell>
          <cell r="B907" t="str">
            <v/>
          </cell>
        </row>
        <row r="908">
          <cell r="A908">
            <v>2436</v>
          </cell>
          <cell r="B908" t="str">
            <v>DE VEHICULOS </v>
          </cell>
          <cell r="C908" t="str">
            <v>CUENTA</v>
          </cell>
        </row>
        <row r="909">
          <cell r="A909">
            <v>243605</v>
          </cell>
          <cell r="B909" t="str">
            <v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>DE ESPECTACULOS PUBLICOS </v>
          </cell>
          <cell r="C911" t="str">
            <v>CUENTA</v>
          </cell>
        </row>
        <row r="912">
          <cell r="A912" t="str">
            <v>244001 a 244098 </v>
          </cell>
          <cell r="B912" t="str">
            <v/>
          </cell>
        </row>
        <row r="913">
          <cell r="A913">
            <v>2444</v>
          </cell>
          <cell r="B913" t="str">
            <v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>DE HIDROCARBUROS </v>
          </cell>
          <cell r="C914" t="str">
            <v>SUBCUENTA</v>
          </cell>
        </row>
        <row r="915">
          <cell r="A915">
            <v>244410</v>
          </cell>
          <cell r="B915" t="str">
            <v>DE MINAS </v>
          </cell>
          <cell r="C915" t="str">
            <v>SUBCUENTA</v>
          </cell>
        </row>
        <row r="916">
          <cell r="A916">
            <v>2448</v>
          </cell>
          <cell r="B916" t="str">
            <v>REGALIAS E IMPUESTOS A LA PEQUEÑA Y MEDIANA MINERIA </v>
          </cell>
          <cell r="C916" t="str">
            <v>CUENTA</v>
          </cell>
        </row>
        <row r="917">
          <cell r="A917" t="str">
            <v>244801 a 244898 </v>
          </cell>
          <cell r="B917" t="str">
            <v/>
          </cell>
        </row>
        <row r="918">
          <cell r="A918">
            <v>2452</v>
          </cell>
          <cell r="B918" t="str">
            <v>A LAS EXPORTACIONES CAFETERAS </v>
          </cell>
          <cell r="C918" t="str">
            <v>CUENTA</v>
          </cell>
        </row>
        <row r="919">
          <cell r="A919" t="str">
            <v>245201 a 245298 </v>
          </cell>
          <cell r="B919" t="str">
            <v/>
          </cell>
        </row>
        <row r="920">
          <cell r="A920">
            <v>2456</v>
          </cell>
          <cell r="B920" t="str">
            <v>A LAS IMPORTACIONES </v>
          </cell>
          <cell r="C920" t="str">
            <v>CUENTA</v>
          </cell>
        </row>
        <row r="921">
          <cell r="A921" t="str">
            <v>245601 a 245698 </v>
          </cell>
          <cell r="B921" t="str">
            <v/>
          </cell>
        </row>
        <row r="922">
          <cell r="A922">
            <v>2460</v>
          </cell>
          <cell r="B922" t="str">
            <v>CUOTAS DE FOMENTO </v>
          </cell>
          <cell r="C922" t="str">
            <v>CUENTA</v>
          </cell>
        </row>
        <row r="923">
          <cell r="A923" t="str">
            <v>246001 a 246098 </v>
          </cell>
          <cell r="B923" t="str">
            <v/>
          </cell>
        </row>
        <row r="924">
          <cell r="A924">
            <v>2464</v>
          </cell>
          <cell r="B924" t="str">
            <v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>DE LICORES </v>
          </cell>
          <cell r="C925" t="str">
            <v>SUBCUENTA</v>
          </cell>
        </row>
        <row r="926">
          <cell r="A926">
            <v>246410</v>
          </cell>
          <cell r="B926" t="str">
            <v>DE CERVEZAS </v>
          </cell>
          <cell r="C926" t="str">
            <v>SUBCUENTA</v>
          </cell>
        </row>
        <row r="927">
          <cell r="A927">
            <v>246415</v>
          </cell>
          <cell r="B927" t="str">
            <v>DE CIGARRILLOS </v>
          </cell>
          <cell r="C927" t="str">
            <v>SUBCUENTA</v>
          </cell>
        </row>
        <row r="928">
          <cell r="A928">
            <v>2468</v>
          </cell>
          <cell r="B928" t="str">
            <v>AL SACRIFICIO DE GANADO </v>
          </cell>
          <cell r="C928" t="str">
            <v>CUENTA</v>
          </cell>
        </row>
        <row r="929">
          <cell r="A929" t="str">
            <v>246801 a 246898 </v>
          </cell>
          <cell r="B929" t="str">
            <v/>
          </cell>
        </row>
        <row r="930">
          <cell r="A930">
            <v>2472</v>
          </cell>
          <cell r="B930" t="str">
            <v>AL AZAR Y JUEGOS </v>
          </cell>
          <cell r="C930" t="str">
            <v>CUENTA</v>
          </cell>
        </row>
        <row r="931">
          <cell r="A931" t="str">
            <v>247201 a 247298 </v>
          </cell>
          <cell r="B931" t="str">
            <v/>
          </cell>
        </row>
        <row r="932">
          <cell r="A932">
            <v>2476</v>
          </cell>
          <cell r="B932" t="str">
            <v>GRAVAMENES Y REGALIAS POR UTILIZACION DEL SUELO </v>
          </cell>
          <cell r="C932" t="str">
            <v>CUENTA</v>
          </cell>
        </row>
        <row r="933">
          <cell r="A933" t="str">
            <v>247601 a 247698 </v>
          </cell>
          <cell r="B933" t="str">
            <v/>
          </cell>
        </row>
        <row r="934">
          <cell r="A934">
            <v>2495</v>
          </cell>
          <cell r="B934" t="str">
            <v>OTROS </v>
          </cell>
          <cell r="C934" t="str">
            <v>CUENTA</v>
          </cell>
        </row>
        <row r="935">
          <cell r="A935" t="str">
            <v>249501 a 249598 </v>
          </cell>
          <cell r="B935" t="str">
            <v/>
          </cell>
        </row>
        <row r="936">
          <cell r="A936">
            <v>25</v>
          </cell>
          <cell r="B936" t="str">
            <v>OBLIGACIONES LABORALES </v>
          </cell>
          <cell r="C936" t="str">
            <v>GRUPO</v>
          </cell>
        </row>
        <row r="937">
          <cell r="A937">
            <v>2505</v>
          </cell>
          <cell r="B937" t="str">
            <v>SALARIOS POR PAGAR </v>
          </cell>
          <cell r="C937" t="str">
            <v>CUENTA</v>
          </cell>
        </row>
        <row r="938">
          <cell r="A938" t="str">
            <v>250501 a 250598 </v>
          </cell>
          <cell r="B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>INTERESES SOBRE CESANTIAS </v>
          </cell>
          <cell r="C943" t="str">
            <v>CUENTA</v>
          </cell>
        </row>
        <row r="944">
          <cell r="A944" t="str">
            <v>251501 a 251598 </v>
          </cell>
          <cell r="B944" t="str">
            <v/>
          </cell>
        </row>
        <row r="945">
          <cell r="A945">
            <v>2520</v>
          </cell>
          <cell r="B945" t="str">
            <v>PRIMA DE SERVICIOS </v>
          </cell>
          <cell r="C945" t="str">
            <v>CUENTA</v>
          </cell>
        </row>
        <row r="946">
          <cell r="A946" t="str">
            <v>252001 a 252098 </v>
          </cell>
          <cell r="B946" t="str">
            <v/>
          </cell>
        </row>
        <row r="947">
          <cell r="A947">
            <v>2525</v>
          </cell>
          <cell r="B947" t="str">
            <v>VACACIONES CONSOLIDADAS </v>
          </cell>
          <cell r="C947" t="str">
            <v>CUENTA</v>
          </cell>
        </row>
        <row r="948">
          <cell r="A948" t="str">
            <v>252501 a 252598 </v>
          </cell>
          <cell r="B948" t="str">
            <v/>
          </cell>
        </row>
        <row r="949">
          <cell r="A949">
            <v>2530</v>
          </cell>
          <cell r="B949" t="str">
            <v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>PRIMAS </v>
          </cell>
          <cell r="C950" t="str">
            <v>SUBCUENTA</v>
          </cell>
        </row>
        <row r="951">
          <cell r="A951">
            <v>253010</v>
          </cell>
          <cell r="B951" t="str">
            <v>AUXILIOS </v>
          </cell>
          <cell r="C951" t="str">
            <v>SUBCUENTA</v>
          </cell>
        </row>
        <row r="952">
          <cell r="A952">
            <v>253015</v>
          </cell>
          <cell r="B952" t="str">
            <v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>BONIFICACIONES </v>
          </cell>
          <cell r="C953" t="str">
            <v>SUBCUENTA</v>
          </cell>
        </row>
        <row r="954">
          <cell r="A954">
            <v>253025</v>
          </cell>
          <cell r="B954" t="str">
            <v>SEGUROS </v>
          </cell>
          <cell r="C954" t="str">
            <v>SUBCUENTA</v>
          </cell>
        </row>
        <row r="955">
          <cell r="A955">
            <v>253095</v>
          </cell>
          <cell r="B955" t="str">
            <v>OTRAS </v>
          </cell>
          <cell r="C955" t="str">
            <v>SUBCUENTA</v>
          </cell>
        </row>
        <row r="956">
          <cell r="A956">
            <v>2532</v>
          </cell>
          <cell r="B956" t="str">
            <v>PENSIONES POR PAGAR </v>
          </cell>
          <cell r="C956" t="str">
            <v>CUENTA</v>
          </cell>
        </row>
        <row r="957">
          <cell r="A957" t="str">
            <v>253201 a 253298 </v>
          </cell>
          <cell r="B957" t="str">
            <v/>
          </cell>
        </row>
        <row r="958">
          <cell r="A958">
            <v>2535</v>
          </cell>
          <cell r="B958" t="str">
            <v>CUOTAS PARTES PENSIONES DE JUBILACION </v>
          </cell>
          <cell r="C958" t="str">
            <v>CUENTA</v>
          </cell>
        </row>
        <row r="959">
          <cell r="A959" t="str">
            <v>253501 a 253598 </v>
          </cell>
          <cell r="B959" t="str">
            <v/>
          </cell>
        </row>
        <row r="960">
          <cell r="A960">
            <v>2540</v>
          </cell>
          <cell r="B960" t="str">
            <v>INDEMNIZACIONES LABORALES </v>
          </cell>
          <cell r="C960" t="str">
            <v>CUENTA</v>
          </cell>
        </row>
        <row r="961">
          <cell r="A961" t="str">
            <v>254001 a 244098 </v>
          </cell>
          <cell r="B961" t="str">
            <v/>
          </cell>
        </row>
        <row r="962">
          <cell r="A962">
            <v>26</v>
          </cell>
          <cell r="B962" t="str">
            <v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>PARA COSTOS Y GASTOS </v>
          </cell>
          <cell r="C963" t="str">
            <v>CUENTA</v>
          </cell>
        </row>
        <row r="964">
          <cell r="A964">
            <v>260505</v>
          </cell>
          <cell r="B964" t="str">
            <v>INTERESES </v>
          </cell>
          <cell r="C964" t="str">
            <v>SUBCUENTA</v>
          </cell>
        </row>
        <row r="965">
          <cell r="A965">
            <v>260510</v>
          </cell>
          <cell r="B965" t="str">
            <v>COMISIONES </v>
          </cell>
          <cell r="C965" t="str">
            <v>SUBCUENTA</v>
          </cell>
        </row>
        <row r="966">
          <cell r="A966">
            <v>260515</v>
          </cell>
          <cell r="B966" t="str">
            <v>HONORARIOS </v>
          </cell>
          <cell r="C966" t="str">
            <v>SUBCUENTA</v>
          </cell>
        </row>
        <row r="967">
          <cell r="A967">
            <v>260520</v>
          </cell>
          <cell r="B967" t="str">
            <v>SERVICIOS TECNICOS </v>
          </cell>
          <cell r="C967" t="str">
            <v>SUBCUENTA</v>
          </cell>
        </row>
        <row r="968">
          <cell r="A968">
            <v>260525</v>
          </cell>
          <cell r="B968" t="str">
            <v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>GASTOS DE VIAJE </v>
          </cell>
          <cell r="C969" t="str">
            <v>SUBCUENTA</v>
          </cell>
        </row>
        <row r="970">
          <cell r="A970">
            <v>260535</v>
          </cell>
          <cell r="B970" t="str">
            <v>SERVICIOS PUBLICOS </v>
          </cell>
          <cell r="C970" t="str">
            <v>SUBCUENTA</v>
          </cell>
        </row>
        <row r="971">
          <cell r="A971">
            <v>260540</v>
          </cell>
          <cell r="B971" t="str">
            <v>REGALIAS </v>
          </cell>
          <cell r="C971" t="str">
            <v>SUBCUENTA</v>
          </cell>
        </row>
        <row r="972">
          <cell r="A972">
            <v>260545</v>
          </cell>
          <cell r="B972" t="str">
            <v>GARANTIAS </v>
          </cell>
          <cell r="C972" t="str">
            <v>SUBCUENTA</v>
          </cell>
        </row>
        <row r="973">
          <cell r="A973">
            <v>260550</v>
          </cell>
          <cell r="B973" t="str">
            <v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>OTROS </v>
          </cell>
          <cell r="C974" t="str">
            <v>SUBCUENTA</v>
          </cell>
        </row>
        <row r="975">
          <cell r="A975">
            <v>2610</v>
          </cell>
          <cell r="B975" t="str">
            <v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>CESANTIAS </v>
          </cell>
          <cell r="C976" t="str">
            <v>SUBCUENTA</v>
          </cell>
        </row>
        <row r="977">
          <cell r="A977">
            <v>261010</v>
          </cell>
          <cell r="B977" t="str">
            <v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>VACACIONES </v>
          </cell>
          <cell r="C978" t="str">
            <v>SUBCUENTA</v>
          </cell>
        </row>
        <row r="979">
          <cell r="A979">
            <v>261020</v>
          </cell>
          <cell r="B979" t="str">
            <v>PRIMA DE SERVICIOS </v>
          </cell>
          <cell r="C979" t="str">
            <v>SUBCUENTA</v>
          </cell>
        </row>
        <row r="980">
          <cell r="A980">
            <v>261025</v>
          </cell>
          <cell r="B980" t="str">
            <v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>VIATICOS </v>
          </cell>
          <cell r="C981" t="str">
            <v>SUBCUENTA</v>
          </cell>
        </row>
        <row r="982">
          <cell r="A982">
            <v>261095</v>
          </cell>
          <cell r="B982" t="str">
            <v>OTRAS </v>
          </cell>
          <cell r="C982" t="str">
            <v>SUBCUENTA</v>
          </cell>
        </row>
        <row r="983">
          <cell r="A983">
            <v>2615</v>
          </cell>
          <cell r="B983" t="str">
            <v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>DE VEHICULOS </v>
          </cell>
          <cell r="C987" t="str">
            <v>SUBCUENTA</v>
          </cell>
        </row>
        <row r="988">
          <cell r="A988">
            <v>261525</v>
          </cell>
          <cell r="B988" t="str">
            <v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>OTROS </v>
          </cell>
          <cell r="C989" t="str">
            <v>SUBCUENTA</v>
          </cell>
        </row>
        <row r="990">
          <cell r="A990">
            <v>2620</v>
          </cell>
          <cell r="B990" t="str">
            <v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>ENERGIA ELECTRICA </v>
          </cell>
          <cell r="C995" t="str">
            <v>SUBCUENTA</v>
          </cell>
        </row>
        <row r="996">
          <cell r="A996">
            <v>262515</v>
          </cell>
          <cell r="B996" t="str">
            <v>TELEFONOS </v>
          </cell>
          <cell r="C996" t="str">
            <v>SUBCUENTA</v>
          </cell>
        </row>
        <row r="997">
          <cell r="A997">
            <v>262595</v>
          </cell>
          <cell r="B997" t="str">
            <v>OTROS </v>
          </cell>
          <cell r="C997" t="str">
            <v>SUBCUENTA</v>
          </cell>
        </row>
        <row r="998">
          <cell r="A998">
            <v>2630</v>
          </cell>
          <cell r="B998" t="str">
            <v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>TERRENOS </v>
          </cell>
          <cell r="C999" t="str">
            <v>SUBCUENTA</v>
          </cell>
        </row>
        <row r="1000">
          <cell r="A1000">
            <v>263010</v>
          </cell>
          <cell r="B1000" t="str">
            <v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>OTROS </v>
          </cell>
          <cell r="C1016" t="str">
            <v>SUBCUENTA</v>
          </cell>
        </row>
        <row r="1017">
          <cell r="A1017">
            <v>2635</v>
          </cell>
          <cell r="B1017" t="str">
            <v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>LABORALES </v>
          </cell>
          <cell r="C1022" t="str">
            <v>SUBCUENTA</v>
          </cell>
        </row>
        <row r="1023">
          <cell r="A1023">
            <v>263525</v>
          </cell>
          <cell r="B1023" t="str">
            <v>CIVILES </v>
          </cell>
          <cell r="C1023" t="str">
            <v>SUBCUENTA</v>
          </cell>
        </row>
        <row r="1024">
          <cell r="A1024">
            <v>263530</v>
          </cell>
          <cell r="B1024" t="str">
            <v>PENALES </v>
          </cell>
          <cell r="C1024" t="str">
            <v>SUBCUENTA</v>
          </cell>
        </row>
        <row r="1025">
          <cell r="A1025">
            <v>263535</v>
          </cell>
          <cell r="B1025" t="str">
            <v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>COMERCIALES </v>
          </cell>
          <cell r="C1026" t="str">
            <v>SUBCUENTA</v>
          </cell>
        </row>
        <row r="1027">
          <cell r="A1027">
            <v>263595</v>
          </cell>
          <cell r="B1027" t="str">
            <v>OTRAS </v>
          </cell>
          <cell r="C1027" t="str">
            <v>SUBCUENTA</v>
          </cell>
        </row>
        <row r="1028">
          <cell r="A1028">
            <v>2640</v>
          </cell>
          <cell r="B1028" t="str">
            <v>PARA OBLIGACIONES DE GARANTIAS </v>
          </cell>
          <cell r="C1028" t="str">
            <v>CUENTA</v>
          </cell>
        </row>
        <row r="1029">
          <cell r="A1029" t="str">
            <v>264001 a 264098 </v>
          </cell>
          <cell r="B1029" t="str">
            <v/>
          </cell>
        </row>
        <row r="1030">
          <cell r="A1030">
            <v>2695</v>
          </cell>
          <cell r="B1030" t="str">
            <v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>PARA OPERACION </v>
          </cell>
          <cell r="C1034" t="str">
            <v>SUBCUENTA</v>
          </cell>
        </row>
        <row r="1035">
          <cell r="A1035">
            <v>269525</v>
          </cell>
          <cell r="B1035" t="str">
            <v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>AUTOSEGURO </v>
          </cell>
          <cell r="C1037" t="str">
            <v>SUBCUENTA</v>
          </cell>
        </row>
        <row r="1038">
          <cell r="A1038">
            <v>269540</v>
          </cell>
          <cell r="B1038" t="str">
            <v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>OTRAS </v>
          </cell>
          <cell r="C1039" t="str">
            <v>SUBCUENTA</v>
          </cell>
        </row>
        <row r="1040">
          <cell r="A1040">
            <v>27</v>
          </cell>
          <cell r="B1040" t="str">
            <v>DIFERIDOS </v>
          </cell>
          <cell r="C1040" t="str">
            <v>GRUPO</v>
          </cell>
        </row>
        <row r="1041">
          <cell r="A1041">
            <v>2705</v>
          </cell>
          <cell r="B1041" t="str">
            <v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>INTERESES </v>
          </cell>
          <cell r="C1042" t="str">
            <v>SUBCUENTA</v>
          </cell>
        </row>
        <row r="1043">
          <cell r="A1043">
            <v>270510</v>
          </cell>
          <cell r="B1043" t="str">
            <v>COMISIONES </v>
          </cell>
          <cell r="C1043" t="str">
            <v>SUBCUENTA</v>
          </cell>
        </row>
        <row r="1044">
          <cell r="A1044">
            <v>270515</v>
          </cell>
          <cell r="B1044" t="str">
            <v>ARRENDAMIENTOS </v>
          </cell>
          <cell r="C1044" t="str">
            <v>SUBCUENTA</v>
          </cell>
        </row>
        <row r="1045">
          <cell r="A1045">
            <v>270520</v>
          </cell>
          <cell r="B1045" t="str">
            <v>HONORARIOS </v>
          </cell>
          <cell r="C1045" t="str">
            <v>SUBCUENTA</v>
          </cell>
        </row>
        <row r="1046">
          <cell r="A1046">
            <v>270525</v>
          </cell>
          <cell r="B1046" t="str">
            <v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>OTROS </v>
          </cell>
          <cell r="C1052" t="str">
            <v>SUBCUENTA</v>
          </cell>
        </row>
        <row r="1053">
          <cell r="A1053">
            <v>2710</v>
          </cell>
          <cell r="B1053" t="str">
            <v>ABONOS DIFERIDOS </v>
          </cell>
          <cell r="C1053" t="str">
            <v>CUENTA</v>
          </cell>
        </row>
        <row r="1054">
          <cell r="A1054">
            <v>271005</v>
          </cell>
          <cell r="B1054" t="str">
            <v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>UTILIDAD DIFERIDA EN VENTAS A PLAZOS </v>
          </cell>
          <cell r="C1055" t="str">
            <v>CUENTA</v>
          </cell>
        </row>
        <row r="1056">
          <cell r="A1056" t="str">
            <v>271501 a 271598 </v>
          </cell>
          <cell r="B1056" t="str">
            <v/>
          </cell>
        </row>
        <row r="1057">
          <cell r="A1057">
            <v>2720</v>
          </cell>
          <cell r="B1057" t="str">
            <v>CREDITO POR CORRECCION MONETARIA DIFERIDA </v>
          </cell>
          <cell r="C1057" t="str">
            <v>CUENTA</v>
          </cell>
        </row>
        <row r="1058">
          <cell r="A1058" t="str">
            <v>272001 a 272098 </v>
          </cell>
          <cell r="B1058" t="str">
            <v/>
          </cell>
        </row>
        <row r="1059">
          <cell r="A1059">
            <v>2725</v>
          </cell>
          <cell r="B1059" t="str">
            <v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>DIVERSOS </v>
          </cell>
          <cell r="C1061" t="str">
            <v>SUBCUENTA</v>
          </cell>
        </row>
        <row r="1062">
          <cell r="A1062">
            <v>272599</v>
          </cell>
          <cell r="B1062" t="str">
            <v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>OTROS PASIVOS </v>
          </cell>
          <cell r="C1063" t="str">
            <v>GRUPO</v>
          </cell>
        </row>
        <row r="1064">
          <cell r="A1064">
            <v>2805</v>
          </cell>
          <cell r="B1064" t="str">
            <v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>DE CLIENTES </v>
          </cell>
          <cell r="C1065" t="str">
            <v>SUBCUENTA</v>
          </cell>
        </row>
        <row r="1066">
          <cell r="A1066">
            <v>280510</v>
          </cell>
          <cell r="B1066" t="str">
            <v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>OTROS </v>
          </cell>
          <cell r="C1068" t="str">
            <v>SUBCUENTA</v>
          </cell>
        </row>
        <row r="1069">
          <cell r="A1069">
            <v>2810</v>
          </cell>
          <cell r="B1069" t="str">
            <v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>OTROS </v>
          </cell>
          <cell r="C1077" t="str">
            <v>SUBCUENTA</v>
          </cell>
        </row>
        <row r="1078">
          <cell r="A1078">
            <v>2815</v>
          </cell>
          <cell r="B1078" t="str">
            <v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>CUENTAS DE OPERACION CONJUNTA </v>
          </cell>
          <cell r="C1081" t="str">
            <v>CUENTA</v>
          </cell>
        </row>
        <row r="1082">
          <cell r="A1082" t="str">
            <v>282001 a 282098 </v>
          </cell>
          <cell r="B1082" t="str">
            <v/>
          </cell>
        </row>
        <row r="1083">
          <cell r="A1083">
            <v>2825</v>
          </cell>
          <cell r="B1083" t="str">
            <v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>CUOTAS NETAS </v>
          </cell>
          <cell r="C1091" t="str">
            <v>SUBCUENTA</v>
          </cell>
        </row>
        <row r="1092">
          <cell r="A1092">
            <v>283510</v>
          </cell>
          <cell r="B1092" t="str">
            <v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>CUENTAS EN PARTICIPACION </v>
          </cell>
          <cell r="C1093" t="str">
            <v>CUENTA</v>
          </cell>
        </row>
        <row r="1094">
          <cell r="A1094" t="str">
            <v>284001 a 284098 </v>
          </cell>
          <cell r="B1094" t="str">
            <v/>
          </cell>
        </row>
        <row r="1095">
          <cell r="A1095">
            <v>2895</v>
          </cell>
          <cell r="B1095" t="str">
            <v>DIVERSOS </v>
          </cell>
          <cell r="C1095" t="str">
            <v>CUENTA</v>
          </cell>
        </row>
        <row r="1096">
          <cell r="A1096">
            <v>289505</v>
          </cell>
          <cell r="B1096" t="str">
            <v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>BONOS OBLIGATORIAMENTE CONVERTIBLES EN ACCIONES </v>
          </cell>
          <cell r="C1103" t="str">
            <v>CUENTA</v>
          </cell>
        </row>
        <row r="1104">
          <cell r="A1104" t="str">
            <v>291001 a 291098 </v>
          </cell>
          <cell r="B1104" t="str">
            <v/>
          </cell>
        </row>
        <row r="1105">
          <cell r="A1105">
            <v>2915</v>
          </cell>
          <cell r="B1105" t="str">
            <v>PAPELES COMERCIALES </v>
          </cell>
          <cell r="C1105" t="str">
            <v>CUENTA</v>
          </cell>
        </row>
        <row r="1106">
          <cell r="A1106" t="str">
            <v>291501 a 291598 </v>
          </cell>
          <cell r="B1106" t="str">
            <v/>
          </cell>
        </row>
        <row r="1107">
          <cell r="A1107">
            <v>3</v>
          </cell>
          <cell r="B1107" t="str">
            <v>PATRIMONIO </v>
          </cell>
          <cell r="C1107" t="str">
            <v>CLASE</v>
          </cell>
        </row>
        <row r="1108">
          <cell r="A1108">
            <v>31</v>
          </cell>
          <cell r="B1108" t="str">
            <v>CAPITAL SOCIAL </v>
          </cell>
          <cell r="C1108" t="str">
            <v>GRUPO</v>
          </cell>
        </row>
        <row r="1109">
          <cell r="A1109">
            <v>3105</v>
          </cell>
          <cell r="B1109" t="str">
            <v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>APORTES SOCIALES </v>
          </cell>
          <cell r="C1118" t="str">
            <v>CUENTA</v>
          </cell>
        </row>
        <row r="1119">
          <cell r="A1119">
            <v>311505</v>
          </cell>
          <cell r="B1119" t="str">
            <v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>CAPITAL ASIGNADO </v>
          </cell>
          <cell r="C1123" t="str">
            <v>CUENTA</v>
          </cell>
        </row>
        <row r="1124">
          <cell r="A1124" t="str">
            <v>312001 a 312098 </v>
          </cell>
          <cell r="B1124" t="str">
            <v/>
          </cell>
        </row>
        <row r="1125">
          <cell r="A1125">
            <v>3125</v>
          </cell>
          <cell r="B1125" t="str">
            <v>INVERSION SUPLEMENTARIA AL CAPITAL ASIGNADO </v>
          </cell>
          <cell r="C1125" t="str">
            <v>CUENTA</v>
          </cell>
        </row>
        <row r="1126">
          <cell r="A1126" t="str">
            <v>312501 a 312598 </v>
          </cell>
          <cell r="B1126" t="str">
            <v/>
          </cell>
        </row>
        <row r="1127">
          <cell r="A1127">
            <v>3130</v>
          </cell>
          <cell r="B1127" t="str">
            <v>CAPITAL DE PERSONAS NATURALES </v>
          </cell>
          <cell r="C1127" t="str">
            <v>CUENTA</v>
          </cell>
        </row>
        <row r="1128">
          <cell r="A1128" t="str">
            <v>313001 a 313098 </v>
          </cell>
          <cell r="B1128" t="str">
            <v/>
          </cell>
        </row>
        <row r="1129">
          <cell r="A1129">
            <v>3135</v>
          </cell>
          <cell r="B1129" t="str">
            <v>APORTES DEL ESTADO </v>
          </cell>
          <cell r="C1129" t="str">
            <v>CUENTA</v>
          </cell>
        </row>
        <row r="1130">
          <cell r="A1130" t="str">
            <v>313501 a 313598 </v>
          </cell>
          <cell r="B1130" t="str">
            <v/>
          </cell>
        </row>
        <row r="1131">
          <cell r="A1131">
            <v>3140</v>
          </cell>
          <cell r="B1131" t="str">
            <v>FONDO SOCIAL </v>
          </cell>
          <cell r="C1131" t="str">
            <v>CUENTA</v>
          </cell>
        </row>
        <row r="1132">
          <cell r="A1132" t="str">
            <v>314001 a 314098 </v>
          </cell>
          <cell r="B1132" t="str">
            <v/>
          </cell>
        </row>
        <row r="1133">
          <cell r="A1133">
            <v>32</v>
          </cell>
          <cell r="B1133" t="str">
            <v>SUPERAVIT DE CAPITAL </v>
          </cell>
          <cell r="C1133" t="str">
            <v>GRUPO</v>
          </cell>
        </row>
        <row r="1134">
          <cell r="A1134">
            <v>3205</v>
          </cell>
          <cell r="B1134" t="str">
            <v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>DONACIONES </v>
          </cell>
          <cell r="C1138" t="str">
            <v>CUENTA</v>
          </cell>
        </row>
        <row r="1139">
          <cell r="A1139">
            <v>321005</v>
          </cell>
          <cell r="B1139" t="str">
            <v>EN DINERO </v>
          </cell>
          <cell r="C1139" t="str">
            <v>SUBCUENTA</v>
          </cell>
        </row>
        <row r="1140">
          <cell r="A1140">
            <v>321010</v>
          </cell>
          <cell r="B1140" t="str">
            <v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>EN INTANGIBLES </v>
          </cell>
          <cell r="C1143" t="str">
            <v>SUBCUENTA</v>
          </cell>
        </row>
        <row r="1144">
          <cell r="A1144">
            <v>3215</v>
          </cell>
          <cell r="B1144" t="str">
            <v>CREDITO MERCANTIL </v>
          </cell>
          <cell r="C1144" t="str">
            <v>CUENTA</v>
          </cell>
        </row>
        <row r="1145">
          <cell r="A1145" t="str">
            <v>321501 a 321598 </v>
          </cell>
          <cell r="B1145" t="str">
            <v/>
          </cell>
        </row>
        <row r="1146">
          <cell r="A1146">
            <v>33</v>
          </cell>
          <cell r="B1146" t="str">
            <v>RESERVAS </v>
          </cell>
          <cell r="C1146" t="str">
            <v>GRUPO</v>
          </cell>
        </row>
        <row r="1147">
          <cell r="A1147">
            <v>3305</v>
          </cell>
          <cell r="B1147" t="str">
            <v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>RESERVA LEGAL </v>
          </cell>
          <cell r="C1148" t="str">
            <v>SUBCUENTA</v>
          </cell>
        </row>
        <row r="1149">
          <cell r="A1149">
            <v>330510</v>
          </cell>
          <cell r="B1149" t="str">
            <v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>OTRAS </v>
          </cell>
          <cell r="C1156" t="str">
            <v>SUBCUENTA</v>
          </cell>
        </row>
        <row r="1157">
          <cell r="A1157">
            <v>3310</v>
          </cell>
          <cell r="B1157" t="str">
            <v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>OTRAS </v>
          </cell>
          <cell r="C1161" t="str">
            <v>SUBCUENTA</v>
          </cell>
        </row>
        <row r="1162">
          <cell r="A1162">
            <v>3315</v>
          </cell>
          <cell r="B1162" t="str">
            <v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>OTRAS </v>
          </cell>
          <cell r="C1172" t="str">
            <v>SUBCUENTA</v>
          </cell>
        </row>
        <row r="1173">
          <cell r="A1173">
            <v>34</v>
          </cell>
          <cell r="B1173" t="str">
            <v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>DE RESERVAS </v>
          </cell>
          <cell r="C1177" t="str">
            <v>SUBCUENTA</v>
          </cell>
        </row>
        <row r="1178">
          <cell r="A1178">
            <v>340520</v>
          </cell>
          <cell r="B1178" t="str">
            <v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>SANEAMIENTO FISCAL </v>
          </cell>
          <cell r="C1180" t="str">
            <v>CUENTA</v>
          </cell>
        </row>
        <row r="1181">
          <cell r="A1181" t="str">
            <v>341001 a 341098 </v>
          </cell>
          <cell r="B1181" t="str">
            <v/>
          </cell>
        </row>
        <row r="1182">
          <cell r="A1182">
            <v>3415</v>
          </cell>
          <cell r="B1182" t="str">
            <v>AJUSTES POR INFLACION DECRETO 3019 DE 1989 </v>
          </cell>
          <cell r="C1182" t="str">
            <v>CUENTA</v>
          </cell>
        </row>
        <row r="1183">
          <cell r="A1183" t="str">
            <v>341501 a 341598 </v>
          </cell>
          <cell r="B1183" t="str">
            <v/>
          </cell>
        </row>
        <row r="1184">
          <cell r="A1184">
            <v>35</v>
          </cell>
          <cell r="B1184" t="str">
            <v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>DIVIDENDOS DECRETADOS EN ACCIONES </v>
          </cell>
          <cell r="C1185" t="str">
            <v>CUENTA</v>
          </cell>
        </row>
        <row r="1186">
          <cell r="A1186" t="str">
            <v>350501 a 350598 </v>
          </cell>
          <cell r="B1186" t="str">
            <v/>
          </cell>
        </row>
        <row r="1187">
          <cell r="A1187">
            <v>3510</v>
          </cell>
          <cell r="B1187" t="str">
            <v>PARTICIPACIONES DECRETADAS EN CUOTAS O PARTES DE INTERES SOCIAL </v>
          </cell>
          <cell r="C1187" t="str">
            <v>CUENTA</v>
          </cell>
        </row>
        <row r="1188">
          <cell r="A1188" t="str">
            <v>351001 a 351098 </v>
          </cell>
          <cell r="B1188" t="str">
            <v/>
          </cell>
        </row>
        <row r="1189">
          <cell r="A1189">
            <v>36</v>
          </cell>
          <cell r="B1189" t="str">
            <v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>UTILIDADES O EXCEDENTES ACUMULADOS </v>
          </cell>
          <cell r="C1197" t="str">
            <v>CUENTA</v>
          </cell>
        </row>
        <row r="1198">
          <cell r="A1198" t="str">
            <v>370501 a 370598 </v>
          </cell>
          <cell r="B1198" t="str">
            <v/>
          </cell>
        </row>
        <row r="1199">
          <cell r="A1199">
            <v>3710</v>
          </cell>
          <cell r="B1199" t="str">
            <v>PERDIDAS ACUMULADAS </v>
          </cell>
          <cell r="C1199" t="str">
            <v>CUENTA</v>
          </cell>
        </row>
        <row r="1200">
          <cell r="A1200" t="str">
            <v>371001 a 371098 </v>
          </cell>
          <cell r="B1200" t="str">
            <v/>
          </cell>
        </row>
        <row r="1201">
          <cell r="A1201">
            <v>38</v>
          </cell>
          <cell r="B1201" t="str">
            <v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>DE INVERSIONES </v>
          </cell>
          <cell r="C1202" t="str">
            <v>CUENTA</v>
          </cell>
        </row>
        <row r="1203">
          <cell r="A1203">
            <v>380505</v>
          </cell>
          <cell r="B1203" t="str">
            <v>ACCIONES </v>
          </cell>
          <cell r="C1203" t="str">
            <v>SUBCUENTA</v>
          </cell>
        </row>
        <row r="1204">
          <cell r="A1204">
            <v>380510</v>
          </cell>
          <cell r="B1204" t="str">
            <v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>TERRENOS </v>
          </cell>
          <cell r="C1207" t="str">
            <v>SUBCUENTA</v>
          </cell>
        </row>
        <row r="1208">
          <cell r="A1208">
            <v>381006</v>
          </cell>
          <cell r="B1208" t="str">
            <v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>YACIMIENTOS </v>
          </cell>
          <cell r="C1226" t="str">
            <v>SUBCUENTA</v>
          </cell>
        </row>
        <row r="1227">
          <cell r="A1227">
            <v>381080</v>
          </cell>
          <cell r="B1227" t="str">
            <v>SEMOVIENTES </v>
          </cell>
          <cell r="C1227" t="str">
            <v>SUBCUENTA</v>
          </cell>
        </row>
        <row r="1228">
          <cell r="A1228">
            <v>3895</v>
          </cell>
          <cell r="B1228" t="str">
            <v>DE OTROS ACTIVOS </v>
          </cell>
          <cell r="C1228" t="str">
            <v>CUENTA</v>
          </cell>
        </row>
        <row r="1229">
          <cell r="A1229">
            <v>389505</v>
          </cell>
          <cell r="B1229" t="str">
            <v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>INGRESOS </v>
          </cell>
          <cell r="C1233" t="str">
            <v>CLASE</v>
          </cell>
        </row>
        <row r="1234">
          <cell r="A1234">
            <v>41</v>
          </cell>
          <cell r="B1234" t="str">
            <v>OPERACIONALES </v>
          </cell>
          <cell r="C1234" t="str">
            <v>GRUPO</v>
          </cell>
        </row>
        <row r="1235">
          <cell r="A1235">
            <v>4105</v>
          </cell>
          <cell r="B1235" t="str">
            <v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>PESCA </v>
          </cell>
          <cell r="C1253" t="str">
            <v>CUENTA</v>
          </cell>
        </row>
        <row r="1254">
          <cell r="A1254">
            <v>411005</v>
          </cell>
          <cell r="B1254" t="str">
            <v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>CARBON </v>
          </cell>
          <cell r="C1259" t="str">
            <v>SUBCUENTA</v>
          </cell>
        </row>
        <row r="1260">
          <cell r="A1260">
            <v>411510</v>
          </cell>
          <cell r="B1260" t="str">
            <v>PETROLEO CRUDO </v>
          </cell>
          <cell r="C1260" t="str">
            <v>SUBCUENTA</v>
          </cell>
        </row>
        <row r="1261">
          <cell r="A1261">
            <v>411512</v>
          </cell>
          <cell r="B1261" t="str">
            <v>GAS NATURAL </v>
          </cell>
          <cell r="C1261" t="str">
            <v>SUBCUENTA</v>
          </cell>
        </row>
        <row r="1262">
          <cell r="A1262">
            <v>411514</v>
          </cell>
          <cell r="B1262" t="str">
            <v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>ORO </v>
          </cell>
          <cell r="C1267" t="str">
            <v>SUBCUENTA</v>
          </cell>
        </row>
        <row r="1268">
          <cell r="A1268">
            <v>411530</v>
          </cell>
          <cell r="B1268" t="str">
            <v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>IMPRESION </v>
          </cell>
          <cell r="C1307" t="str">
            <v>SUBCUENTA</v>
          </cell>
        </row>
        <row r="1308">
          <cell r="A1308">
            <v>412036</v>
          </cell>
          <cell r="B1308" t="str">
            <v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>CONSTRUCCION </v>
          </cell>
          <cell r="C1372" t="str">
            <v>CUENTA</v>
          </cell>
        </row>
        <row r="1373">
          <cell r="A1373">
            <v>413005</v>
          </cell>
          <cell r="B1373" t="str">
            <v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>HOTELERIA </v>
          </cell>
          <cell r="C1423" t="str">
            <v>SUBCUENTA</v>
          </cell>
        </row>
        <row r="1424">
          <cell r="A1424">
            <v>414010</v>
          </cell>
          <cell r="B1424" t="str">
            <v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>RESTAURANTES </v>
          </cell>
          <cell r="C1425" t="str">
            <v>SUBCUENTA</v>
          </cell>
        </row>
        <row r="1426">
          <cell r="A1426">
            <v>414020</v>
          </cell>
          <cell r="B1426" t="str">
            <v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>INTERESES </v>
          </cell>
          <cell r="C1452" t="str">
            <v>SUBCUENTA</v>
          </cell>
        </row>
        <row r="1453">
          <cell r="A1453">
            <v>415025</v>
          </cell>
          <cell r="B1453" t="str">
            <v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>COMISIONES </v>
          </cell>
          <cell r="C1454" t="str">
            <v>SUBCUENTA</v>
          </cell>
        </row>
        <row r="1455">
          <cell r="A1455">
            <v>415035</v>
          </cell>
          <cell r="B1455" t="str">
            <v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>PUBLICIDAD </v>
          </cell>
          <cell r="C1477" t="str">
            <v>SUBCUENTA</v>
          </cell>
        </row>
        <row r="1478">
          <cell r="A1478">
            <v>415560</v>
          </cell>
          <cell r="B1478" t="str">
            <v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>FOTOGRAFIA </v>
          </cell>
          <cell r="C1481" t="str">
            <v>SUBCUENTA</v>
          </cell>
        </row>
        <row r="1482">
          <cell r="A1482">
            <v>415580</v>
          </cell>
          <cell r="B1482" t="str">
            <v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>FOTOCOPIADO </v>
          </cell>
          <cell r="C1483" t="str">
            <v>SUBCUENTA</v>
          </cell>
        </row>
        <row r="1484">
          <cell r="A1484">
            <v>415590</v>
          </cell>
          <cell r="B1484" t="str">
            <v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>ENSEÑANZA </v>
          </cell>
          <cell r="C1487" t="str">
            <v>CUENTA</v>
          </cell>
        </row>
        <row r="1488">
          <cell r="A1488">
            <v>416005</v>
          </cell>
          <cell r="B1488" t="str">
            <v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>ZONAS FRANCAS </v>
          </cell>
          <cell r="C1513" t="str">
            <v>SUBCUENTA</v>
          </cell>
        </row>
        <row r="1514">
          <cell r="A1514">
            <v>417095</v>
          </cell>
          <cell r="B1514" t="str">
            <v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>417501 a 417598 </v>
          </cell>
          <cell r="B1520" t="str">
            <v/>
          </cell>
        </row>
        <row r="1521">
          <cell r="A1521">
            <v>417599</v>
          </cell>
          <cell r="B1521" t="str">
            <v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>NO OPERACIONALES </v>
          </cell>
          <cell r="C1522" t="str">
            <v>GRUPO</v>
          </cell>
        </row>
        <row r="1523">
          <cell r="A1523">
            <v>4205</v>
          </cell>
          <cell r="B1523" t="str">
            <v>OTRAS VENTAS </v>
          </cell>
          <cell r="C1523" t="str">
            <v>CUENTA</v>
          </cell>
        </row>
        <row r="1524">
          <cell r="A1524">
            <v>420505</v>
          </cell>
          <cell r="B1524" t="str">
            <v>MATERIA PRIMA </v>
          </cell>
          <cell r="C1524" t="str">
            <v>SUBCUENTA</v>
          </cell>
        </row>
        <row r="1525">
          <cell r="A1525">
            <v>420510</v>
          </cell>
          <cell r="B1525" t="str">
            <v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>DE PROPAGANDA </v>
          </cell>
          <cell r="C1531" t="str">
            <v>SUBCUENTA</v>
          </cell>
        </row>
        <row r="1532">
          <cell r="A1532">
            <v>420545</v>
          </cell>
          <cell r="B1532" t="str">
            <v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>FINANCIEROS </v>
          </cell>
          <cell r="C1535" t="str">
            <v>CUENTA</v>
          </cell>
        </row>
        <row r="1536">
          <cell r="A1536">
            <v>421005</v>
          </cell>
          <cell r="B1536" t="str">
            <v>INTERESES </v>
          </cell>
          <cell r="C1536" t="str">
            <v>SUBCUENTA</v>
          </cell>
        </row>
        <row r="1537">
          <cell r="A1537">
            <v>421010</v>
          </cell>
          <cell r="B1537" t="str">
            <v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>OTROS </v>
          </cell>
          <cell r="C1548" t="str">
            <v>SUBCUENTA</v>
          </cell>
        </row>
        <row r="1549">
          <cell r="A1549">
            <v>421099</v>
          </cell>
          <cell r="B1549" t="str">
            <v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>ARRENDAMIENTOS </v>
          </cell>
          <cell r="C1554" t="str">
            <v>CUENTA</v>
          </cell>
        </row>
        <row r="1555">
          <cell r="A1555">
            <v>422005</v>
          </cell>
          <cell r="B1555" t="str">
            <v>TERRENOS </v>
          </cell>
          <cell r="C1555" t="str">
            <v>SUBCUENTA</v>
          </cell>
        </row>
        <row r="1556">
          <cell r="A1556">
            <v>422010</v>
          </cell>
          <cell r="B1556" t="str">
            <v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>AERODROMOS </v>
          </cell>
          <cell r="C1569" t="str">
            <v>SUBCUENTA</v>
          </cell>
        </row>
        <row r="1570">
          <cell r="A1570">
            <v>422075</v>
          </cell>
          <cell r="B1570" t="str">
            <v>SEMOVIENTES </v>
          </cell>
          <cell r="C1570" t="str">
            <v>SUBCUENTA</v>
          </cell>
        </row>
        <row r="1571">
          <cell r="A1571">
            <v>422099</v>
          </cell>
          <cell r="B1571" t="str">
            <v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>COMISIONES </v>
          </cell>
          <cell r="C1572" t="str">
            <v>CUENTA</v>
          </cell>
        </row>
        <row r="1573">
          <cell r="A1573">
            <v>422505</v>
          </cell>
          <cell r="B1573" t="str">
            <v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>HONORARIOS </v>
          </cell>
          <cell r="C1583" t="str">
            <v>CUENTA</v>
          </cell>
        </row>
        <row r="1584">
          <cell r="A1584">
            <v>423005</v>
          </cell>
          <cell r="B1584" t="str">
            <v>ASESORIAS </v>
          </cell>
          <cell r="C1584" t="str">
            <v>SUBCUENTA</v>
          </cell>
        </row>
        <row r="1585">
          <cell r="A1585">
            <v>423010</v>
          </cell>
          <cell r="B1585" t="str">
            <v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>SERVICIOS </v>
          </cell>
          <cell r="C1588" t="str">
            <v>CUENTA</v>
          </cell>
        </row>
        <row r="1589">
          <cell r="A1589">
            <v>423505</v>
          </cell>
          <cell r="B1589" t="str">
            <v>DE BASCULA </v>
          </cell>
          <cell r="C1589" t="str">
            <v>SUBCUENTA</v>
          </cell>
        </row>
        <row r="1590">
          <cell r="A1590">
            <v>423510</v>
          </cell>
          <cell r="B1590" t="str">
            <v>DE TRANSPORTE </v>
          </cell>
          <cell r="C1590" t="str">
            <v>SUBCUENTA</v>
          </cell>
        </row>
        <row r="1591">
          <cell r="A1591">
            <v>423515</v>
          </cell>
          <cell r="B1591" t="str">
            <v>DE PRENSA </v>
          </cell>
          <cell r="C1591" t="str">
            <v>SUBCUENTA</v>
          </cell>
        </row>
        <row r="1592">
          <cell r="A1592">
            <v>423520</v>
          </cell>
          <cell r="B1592" t="str">
            <v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>TECNICOS </v>
          </cell>
          <cell r="C1593" t="str">
            <v>SUBCUENTA</v>
          </cell>
        </row>
        <row r="1594">
          <cell r="A1594">
            <v>423530</v>
          </cell>
          <cell r="B1594" t="str">
            <v>DE COMPUTACION </v>
          </cell>
          <cell r="C1594" t="str">
            <v>SUBCUENTA</v>
          </cell>
        </row>
        <row r="1595">
          <cell r="A1595">
            <v>423535</v>
          </cell>
          <cell r="B1595" t="str">
            <v>DE TELEFAX </v>
          </cell>
          <cell r="C1595" t="str">
            <v>SUBCUENTA</v>
          </cell>
        </row>
        <row r="1596">
          <cell r="A1596">
            <v>423540</v>
          </cell>
          <cell r="B1596" t="str">
            <v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>POR CONTRATOS </v>
          </cell>
          <cell r="C1599" t="str">
            <v>SUBCUENTA</v>
          </cell>
        </row>
        <row r="1600">
          <cell r="A1600">
            <v>423560</v>
          </cell>
          <cell r="B1600" t="str">
            <v>DE TRILLLA </v>
          </cell>
          <cell r="C1600" t="str">
            <v>SUBCUENTA</v>
          </cell>
        </row>
        <row r="1601">
          <cell r="A1601">
            <v>423565</v>
          </cell>
          <cell r="B1601" t="str">
            <v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>AL PERSONAL </v>
          </cell>
          <cell r="C1602" t="str">
            <v>SUBCUENTA</v>
          </cell>
        </row>
        <row r="1603">
          <cell r="A1603">
            <v>423575</v>
          </cell>
          <cell r="B1603" t="str">
            <v>DE CASINO </v>
          </cell>
          <cell r="C1603" t="str">
            <v>SUBCUENTA</v>
          </cell>
        </row>
        <row r="1604">
          <cell r="A1604">
            <v>423580</v>
          </cell>
          <cell r="B1604" t="str">
            <v>FLETES </v>
          </cell>
          <cell r="C1604" t="str">
            <v>SUBCUENTA</v>
          </cell>
        </row>
        <row r="1605">
          <cell r="A1605">
            <v>423585</v>
          </cell>
          <cell r="B1605" t="str">
            <v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>OTROS </v>
          </cell>
          <cell r="C1606" t="str">
            <v>SUBCUENTA</v>
          </cell>
        </row>
        <row r="1607">
          <cell r="A1607">
            <v>423599</v>
          </cell>
          <cell r="B1607" t="str">
            <v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>ACCIONES </v>
          </cell>
          <cell r="C1609" t="str">
            <v>SUBCUENTA</v>
          </cell>
        </row>
        <row r="1610">
          <cell r="A1610">
            <v>424010</v>
          </cell>
          <cell r="B1610" t="str">
            <v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>BONOS </v>
          </cell>
          <cell r="C1611" t="str">
            <v>SUBCUENTA</v>
          </cell>
        </row>
        <row r="1612">
          <cell r="A1612">
            <v>424020</v>
          </cell>
          <cell r="B1612" t="str">
            <v>CEDULAS </v>
          </cell>
          <cell r="C1612" t="str">
            <v>SUBCUENTA</v>
          </cell>
        </row>
        <row r="1613">
          <cell r="A1613">
            <v>424025</v>
          </cell>
          <cell r="B1613" t="str">
            <v>CERTIFICADOS </v>
          </cell>
          <cell r="C1613" t="str">
            <v>SUBCUENTA</v>
          </cell>
        </row>
        <row r="1614">
          <cell r="A1614">
            <v>424030</v>
          </cell>
          <cell r="B1614" t="str">
            <v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>TITULOS </v>
          </cell>
          <cell r="C1615" t="str">
            <v>SUBCUENTA</v>
          </cell>
        </row>
        <row r="1616">
          <cell r="A1616">
            <v>424045</v>
          </cell>
          <cell r="B1616" t="str">
            <v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>OBLIGATORIAS </v>
          </cell>
          <cell r="C1617" t="str">
            <v>SUBCUENTA</v>
          </cell>
        </row>
        <row r="1618">
          <cell r="A1618">
            <v>424095</v>
          </cell>
          <cell r="B1618" t="str">
            <v>OTRAS </v>
          </cell>
          <cell r="C1618" t="str">
            <v>SUBCUENTA</v>
          </cell>
        </row>
        <row r="1619">
          <cell r="A1619">
            <v>424099</v>
          </cell>
          <cell r="B1619" t="str">
            <v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>TERRENOS </v>
          </cell>
          <cell r="C1621" t="str">
            <v>SUBCUENTA</v>
          </cell>
        </row>
        <row r="1622">
          <cell r="A1622">
            <v>424506</v>
          </cell>
          <cell r="B1622" t="str">
            <v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>YACIMIENTOS </v>
          </cell>
          <cell r="C1642" t="str">
            <v>SUBCUENTA</v>
          </cell>
        </row>
        <row r="1643">
          <cell r="A1643">
            <v>424588</v>
          </cell>
          <cell r="B1643" t="str">
            <v>SEMOVIENTES </v>
          </cell>
          <cell r="C1643" t="str">
            <v>SUBCUENTA</v>
          </cell>
        </row>
        <row r="1644">
          <cell r="A1644">
            <v>424599</v>
          </cell>
          <cell r="B1644" t="str">
            <v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>INTANGIBLES </v>
          </cell>
          <cell r="C1646" t="str">
            <v>SUBCUENTA</v>
          </cell>
        </row>
        <row r="1647">
          <cell r="A1647">
            <v>424810</v>
          </cell>
          <cell r="B1647" t="str">
            <v>OTROS ACTIVOS </v>
          </cell>
          <cell r="C1647" t="str">
            <v>SUBCUENTA</v>
          </cell>
        </row>
        <row r="1648">
          <cell r="A1648">
            <v>424899</v>
          </cell>
          <cell r="B1648" t="str">
            <v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>RECUPERACIONES </v>
          </cell>
          <cell r="C1649" t="str">
            <v>CUENTA</v>
          </cell>
        </row>
        <row r="1650">
          <cell r="A1650">
            <v>425005</v>
          </cell>
          <cell r="B1650" t="str">
            <v>DEUDAS MALAS </v>
          </cell>
          <cell r="C1650" t="str">
            <v>SUBCUENTA</v>
          </cell>
        </row>
        <row r="1651">
          <cell r="A1651">
            <v>425010</v>
          </cell>
          <cell r="B1651" t="str">
            <v>SEGUROS </v>
          </cell>
          <cell r="C1651" t="str">
            <v>SUBCUENTA</v>
          </cell>
        </row>
        <row r="1652">
          <cell r="A1652">
            <v>425015</v>
          </cell>
          <cell r="B1652" t="str">
            <v>RECLAMOS </v>
          </cell>
          <cell r="C1652" t="str">
            <v>SUBCUENTA</v>
          </cell>
        </row>
        <row r="1653">
          <cell r="A1653">
            <v>425020</v>
          </cell>
          <cell r="B1653" t="str">
            <v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>INDEMNIZACIONES </v>
          </cell>
          <cell r="C1661" t="str">
            <v>CUENTA</v>
          </cell>
        </row>
        <row r="1662">
          <cell r="A1662">
            <v>425505</v>
          </cell>
          <cell r="B1662" t="str">
            <v>POR SINIESTRO </v>
          </cell>
          <cell r="C1662" t="str">
            <v>SUBCUENTA</v>
          </cell>
        </row>
        <row r="1663">
          <cell r="A1663">
            <v>425510</v>
          </cell>
          <cell r="B1663" t="str">
            <v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>DE TERCEROS </v>
          </cell>
          <cell r="C1668" t="str">
            <v>SUBCUENTA</v>
          </cell>
        </row>
        <row r="1669">
          <cell r="A1669">
            <v>425540</v>
          </cell>
          <cell r="B1669" t="str">
            <v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>OTRAS </v>
          </cell>
          <cell r="C1670" t="str">
            <v>SUBCUENTA</v>
          </cell>
        </row>
        <row r="1671">
          <cell r="A1671">
            <v>425599</v>
          </cell>
          <cell r="B1671" t="str">
            <v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>PARTICIPACIONES EN CONCESIONES </v>
          </cell>
          <cell r="C1672" t="str">
            <v>CUENTA</v>
          </cell>
        </row>
        <row r="1673">
          <cell r="A1673" t="str">
            <v>426001 a 426098 </v>
          </cell>
          <cell r="B1673" t="str">
            <v/>
          </cell>
        </row>
        <row r="1674">
          <cell r="A1674">
            <v>426099</v>
          </cell>
          <cell r="B1674" t="str">
            <v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>INGRESOS DE EJERCICIOS ANTERIORES </v>
          </cell>
          <cell r="C1675" t="str">
            <v>CUENTA</v>
          </cell>
        </row>
        <row r="1676">
          <cell r="A1676" t="str">
            <v>426501 a 426598 </v>
          </cell>
          <cell r="B1676" t="str">
            <v/>
          </cell>
        </row>
        <row r="1677">
          <cell r="A1677">
            <v>426599</v>
          </cell>
          <cell r="B1677" t="str">
            <v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>DEVOLUCIONES, REBAJAS Y DESCUENTOS EN OTRAS VENTAS (DB) </v>
          </cell>
          <cell r="C1678" t="str">
            <v>CUENTA</v>
          </cell>
        </row>
        <row r="1679">
          <cell r="A1679" t="str">
            <v>427501 a 427598 </v>
          </cell>
          <cell r="B1679" t="str">
            <v/>
          </cell>
        </row>
        <row r="1680">
          <cell r="A1680">
            <v>427599</v>
          </cell>
          <cell r="B1680" t="str">
            <v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>DIVERSOS </v>
          </cell>
          <cell r="C1681" t="str">
            <v>CUENTA</v>
          </cell>
        </row>
        <row r="1682">
          <cell r="A1682">
            <v>429503</v>
          </cell>
          <cell r="B1682" t="str">
            <v>CERT </v>
          </cell>
          <cell r="C1682" t="str">
            <v>SUBCUENTA</v>
          </cell>
        </row>
        <row r="1683">
          <cell r="A1683">
            <v>429505</v>
          </cell>
          <cell r="B1683" t="str">
            <v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>AUXILIOS </v>
          </cell>
          <cell r="C1684" t="str">
            <v>SUBCUENTA</v>
          </cell>
        </row>
        <row r="1685">
          <cell r="A1685">
            <v>429509</v>
          </cell>
          <cell r="B1685" t="str">
            <v>DONACIONES </v>
          </cell>
          <cell r="C1685" t="str">
            <v>SUBCUENTA</v>
          </cell>
        </row>
        <row r="1686">
          <cell r="A1686">
            <v>429511</v>
          </cell>
          <cell r="B1686" t="str">
            <v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>REGALIAS </v>
          </cell>
          <cell r="C1688" t="str">
            <v>SUBCUENTA</v>
          </cell>
        </row>
        <row r="1689">
          <cell r="A1689">
            <v>429517</v>
          </cell>
          <cell r="B1689" t="str">
            <v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>RECLAMOS </v>
          </cell>
          <cell r="C1696" t="str">
            <v>SUBCUENTA</v>
          </cell>
        </row>
        <row r="1697">
          <cell r="A1697">
            <v>429540</v>
          </cell>
          <cell r="B1697" t="str">
            <v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>PREMIOS </v>
          </cell>
          <cell r="C1698" t="str">
            <v>SUBCUENTA</v>
          </cell>
        </row>
        <row r="1699">
          <cell r="A1699">
            <v>429545</v>
          </cell>
          <cell r="B1699" t="str">
            <v>BONIFICACIONES </v>
          </cell>
          <cell r="C1699" t="str">
            <v>SUBCUENTA</v>
          </cell>
        </row>
        <row r="1700">
          <cell r="A1700">
            <v>429547</v>
          </cell>
          <cell r="B1700" t="str">
            <v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>EXCEDENTES </v>
          </cell>
          <cell r="C1702" t="str">
            <v>SUBCUENTA</v>
          </cell>
        </row>
        <row r="1703">
          <cell r="A1703">
            <v>429553</v>
          </cell>
          <cell r="B1703" t="str">
            <v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>DECORACIONES </v>
          </cell>
          <cell r="C1711" t="str">
            <v>SUBCUENTA</v>
          </cell>
        </row>
        <row r="1712">
          <cell r="A1712">
            <v>429575</v>
          </cell>
          <cell r="B1712" t="str">
            <v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>AJUSTE AL PESO </v>
          </cell>
          <cell r="C1714" t="str">
            <v>SUBCUENTA</v>
          </cell>
        </row>
        <row r="1715">
          <cell r="A1715">
            <v>429583</v>
          </cell>
          <cell r="B1715" t="str">
            <v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>PATRIMONIO </v>
          </cell>
          <cell r="C1726" t="str">
            <v>SUBCUENTA</v>
          </cell>
        </row>
        <row r="1727">
          <cell r="A1727">
            <v>470545</v>
          </cell>
          <cell r="B1727" t="str">
            <v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>COMPRAS (CR) </v>
          </cell>
          <cell r="C1736" t="str">
            <v>SUBCUENTA</v>
          </cell>
        </row>
        <row r="1737">
          <cell r="A1737">
            <v>470592</v>
          </cell>
          <cell r="B1737" t="str">
            <v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>GASTOS </v>
          </cell>
          <cell r="C1739" t="str">
            <v>CLASE</v>
          </cell>
        </row>
        <row r="1740">
          <cell r="A1740">
            <v>51</v>
          </cell>
          <cell r="B1740" t="str">
            <v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>SUELDOS </v>
          </cell>
          <cell r="C1743" t="str">
            <v>SUBCUENTA</v>
          </cell>
        </row>
        <row r="1744">
          <cell r="A1744">
            <v>510512</v>
          </cell>
          <cell r="B1744" t="str">
            <v>JORNALES </v>
          </cell>
          <cell r="C1744" t="str">
            <v>SUBCUENTA</v>
          </cell>
        </row>
        <row r="1745">
          <cell r="A1745">
            <v>510515</v>
          </cell>
          <cell r="B1745" t="str">
            <v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>COMISIONES </v>
          </cell>
          <cell r="C1746" t="str">
            <v>SUBCUENTA</v>
          </cell>
        </row>
        <row r="1747">
          <cell r="A1747">
            <v>510521</v>
          </cell>
          <cell r="B1747" t="str">
            <v>VIATICOS </v>
          </cell>
          <cell r="C1747" t="str">
            <v>SUBCUENTA</v>
          </cell>
        </row>
        <row r="1748">
          <cell r="A1748">
            <v>510524</v>
          </cell>
          <cell r="B1748" t="str">
            <v>INCAPACIDADES </v>
          </cell>
          <cell r="C1748" t="str">
            <v>SUBCUENTA</v>
          </cell>
        </row>
        <row r="1749">
          <cell r="A1749">
            <v>510527</v>
          </cell>
          <cell r="B1749" t="str">
            <v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>CESANTIAS </v>
          </cell>
          <cell r="C1750" t="str">
            <v>SUBCUENTA</v>
          </cell>
        </row>
        <row r="1751">
          <cell r="A1751">
            <v>510533</v>
          </cell>
          <cell r="B1751" t="str">
            <v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>VACACIONES </v>
          </cell>
          <cell r="C1753" t="str">
            <v>SUBCUENTA</v>
          </cell>
        </row>
        <row r="1754">
          <cell r="A1754">
            <v>510542</v>
          </cell>
          <cell r="B1754" t="str">
            <v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>AUXILIOS </v>
          </cell>
          <cell r="C1755" t="str">
            <v>SUBCUENTA</v>
          </cell>
        </row>
        <row r="1756">
          <cell r="A1756">
            <v>510548</v>
          </cell>
          <cell r="B1756" t="str">
            <v>BONIFICACIONES </v>
          </cell>
          <cell r="C1756" t="str">
            <v>SUBCUENTA</v>
          </cell>
        </row>
        <row r="1757">
          <cell r="A1757">
            <v>510551</v>
          </cell>
          <cell r="B1757" t="str">
            <v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>SEGUROS </v>
          </cell>
          <cell r="C1758" t="str">
            <v>SUBCUENTA</v>
          </cell>
        </row>
        <row r="1759">
          <cell r="A1759">
            <v>510557</v>
          </cell>
          <cell r="B1759" t="str">
            <v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>SENA </v>
          </cell>
          <cell r="C1768" t="str">
            <v>SUBCUENTA</v>
          </cell>
        </row>
        <row r="1769">
          <cell r="A1769">
            <v>510581</v>
          </cell>
          <cell r="B1769" t="str">
            <v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>OTROS </v>
          </cell>
          <cell r="C1771" t="str">
            <v>SUBCUENTA</v>
          </cell>
        </row>
        <row r="1772">
          <cell r="A1772">
            <v>510599</v>
          </cell>
          <cell r="B1772" t="str">
            <v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>HONORARIOS </v>
          </cell>
          <cell r="C1773" t="str">
            <v>CUENTA</v>
          </cell>
        </row>
        <row r="1774">
          <cell r="A1774">
            <v>511005</v>
          </cell>
          <cell r="B1774" t="str">
            <v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>AVALUOS </v>
          </cell>
          <cell r="C1777" t="str">
            <v>SUBCUENTA</v>
          </cell>
        </row>
        <row r="1778">
          <cell r="A1778">
            <v>511025</v>
          </cell>
          <cell r="B1778" t="str">
            <v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>OTROS </v>
          </cell>
          <cell r="C1781" t="str">
            <v>SUBCUENTA</v>
          </cell>
        </row>
        <row r="1782">
          <cell r="A1782">
            <v>511099</v>
          </cell>
          <cell r="B1782" t="str">
            <v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>IMPUESTOS </v>
          </cell>
          <cell r="C1783" t="str">
            <v>CUENTA</v>
          </cell>
        </row>
        <row r="1784">
          <cell r="A1784">
            <v>511505</v>
          </cell>
          <cell r="B1784" t="str">
            <v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>DE TIMBRES </v>
          </cell>
          <cell r="C1785" t="str">
            <v>SUBCUENTA</v>
          </cell>
        </row>
        <row r="1786">
          <cell r="A1786">
            <v>511515</v>
          </cell>
          <cell r="B1786" t="str">
            <v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>DE TURISMO </v>
          </cell>
          <cell r="C1789" t="str">
            <v>SUBCUENTA</v>
          </cell>
        </row>
        <row r="1790">
          <cell r="A1790">
            <v>511535</v>
          </cell>
          <cell r="B1790" t="str">
            <v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>DE VEHICULOS </v>
          </cell>
          <cell r="C1791" t="str">
            <v>SUBCUENTA</v>
          </cell>
        </row>
        <row r="1792">
          <cell r="A1792">
            <v>511545</v>
          </cell>
          <cell r="B1792" t="str">
            <v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>ARRENDAMIENTOS </v>
          </cell>
          <cell r="C1798" t="str">
            <v>CUENTA</v>
          </cell>
        </row>
        <row r="1799">
          <cell r="A1799">
            <v>512005</v>
          </cell>
          <cell r="B1799" t="str">
            <v>TERRENOS </v>
          </cell>
          <cell r="C1799" t="str">
            <v>SUBCUENTA</v>
          </cell>
        </row>
        <row r="1800">
          <cell r="A1800">
            <v>512010</v>
          </cell>
          <cell r="B1800" t="str">
            <v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>AERODROMOS </v>
          </cell>
          <cell r="C1811" t="str">
            <v>SUBCUENTA</v>
          </cell>
        </row>
        <row r="1812">
          <cell r="A1812">
            <v>512070</v>
          </cell>
          <cell r="B1812" t="str">
            <v>SEMOVIENTES </v>
          </cell>
          <cell r="C1812" t="str">
            <v>SUBCUENTA</v>
          </cell>
        </row>
        <row r="1813">
          <cell r="A1813">
            <v>512095</v>
          </cell>
          <cell r="B1813" t="str">
            <v>OTROS </v>
          </cell>
          <cell r="C1813" t="str">
            <v>SUBCUENTA</v>
          </cell>
        </row>
        <row r="1814">
          <cell r="A1814">
            <v>512099</v>
          </cell>
          <cell r="B1814" t="str">
            <v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>CONTRIBUCIONES </v>
          </cell>
          <cell r="C1816" t="str">
            <v>SUBCUENTA</v>
          </cell>
        </row>
        <row r="1817">
          <cell r="A1817">
            <v>512510</v>
          </cell>
          <cell r="B1817" t="str">
            <v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>SEGUROS </v>
          </cell>
          <cell r="C1819" t="str">
            <v>CUENTA</v>
          </cell>
        </row>
        <row r="1820">
          <cell r="A1820">
            <v>513005</v>
          </cell>
          <cell r="B1820" t="str">
            <v>MANEJO </v>
          </cell>
          <cell r="C1820" t="str">
            <v>SUBCUENTA</v>
          </cell>
        </row>
        <row r="1821">
          <cell r="A1821">
            <v>513010</v>
          </cell>
          <cell r="B1821" t="str">
            <v>CUMPLIMIENTO </v>
          </cell>
          <cell r="C1821" t="str">
            <v>SUBCUENTA</v>
          </cell>
        </row>
        <row r="1822">
          <cell r="A1822">
            <v>513015</v>
          </cell>
          <cell r="B1822" t="str">
            <v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>VIDA COLECTIVA </v>
          </cell>
          <cell r="C1823" t="str">
            <v>SUBCUENTA</v>
          </cell>
        </row>
        <row r="1824">
          <cell r="A1824">
            <v>513025</v>
          </cell>
          <cell r="B1824" t="str">
            <v>INCENDIO </v>
          </cell>
          <cell r="C1824" t="str">
            <v>SUBCUENTA</v>
          </cell>
        </row>
        <row r="1825">
          <cell r="A1825">
            <v>513030</v>
          </cell>
          <cell r="B1825" t="str">
            <v>TERREMOTO </v>
          </cell>
          <cell r="C1825" t="str">
            <v>SUBCUENTA</v>
          </cell>
        </row>
        <row r="1826">
          <cell r="A1826">
            <v>513035</v>
          </cell>
          <cell r="B1826" t="str">
            <v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>VUELO </v>
          </cell>
          <cell r="C1832" t="str">
            <v>SUBCUENTA</v>
          </cell>
        </row>
        <row r="1833">
          <cell r="A1833">
            <v>513070</v>
          </cell>
          <cell r="B1833" t="str">
            <v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>LUCRO CESANTE </v>
          </cell>
          <cell r="C1835" t="str">
            <v>SUBCUENTA</v>
          </cell>
        </row>
        <row r="1836">
          <cell r="A1836">
            <v>513095</v>
          </cell>
          <cell r="B1836" t="str">
            <v>OTROS </v>
          </cell>
          <cell r="C1836" t="str">
            <v>SUBCUENTA</v>
          </cell>
        </row>
        <row r="1837">
          <cell r="A1837">
            <v>513099</v>
          </cell>
          <cell r="B1837" t="str">
            <v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>SERVICIOS </v>
          </cell>
          <cell r="C1838" t="str">
            <v>CUENTA</v>
          </cell>
        </row>
        <row r="1839">
          <cell r="A1839">
            <v>513505</v>
          </cell>
          <cell r="B1839" t="str">
            <v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>TEMPORALES </v>
          </cell>
          <cell r="C1840" t="str">
            <v>SUBCUENTA</v>
          </cell>
        </row>
        <row r="1841">
          <cell r="A1841">
            <v>513515</v>
          </cell>
          <cell r="B1841" t="str">
            <v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>TELEFONO </v>
          </cell>
          <cell r="C1845" t="str">
            <v>SUBCUENTA</v>
          </cell>
        </row>
        <row r="1846">
          <cell r="A1846">
            <v>513540</v>
          </cell>
          <cell r="B1846" t="str">
            <v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>FAX Y TELEX </v>
          </cell>
          <cell r="C1847" t="str">
            <v>SUBCUENTA</v>
          </cell>
        </row>
        <row r="1848">
          <cell r="A1848">
            <v>513550</v>
          </cell>
          <cell r="B1848" t="str">
            <v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>GAS </v>
          </cell>
          <cell r="C1849" t="str">
            <v>SUBCUENTA</v>
          </cell>
        </row>
        <row r="1850">
          <cell r="A1850">
            <v>513595</v>
          </cell>
          <cell r="B1850" t="str">
            <v>OTROS </v>
          </cell>
          <cell r="C1850" t="str">
            <v>SUBCUENTA</v>
          </cell>
        </row>
        <row r="1851">
          <cell r="A1851">
            <v>513599</v>
          </cell>
          <cell r="B1851" t="str">
            <v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>GASTOS LEGALES </v>
          </cell>
          <cell r="C1852" t="str">
            <v>CUENTA</v>
          </cell>
        </row>
        <row r="1853">
          <cell r="A1853">
            <v>514005</v>
          </cell>
          <cell r="B1853" t="str">
            <v>NOTARIALES </v>
          </cell>
          <cell r="C1853" t="str">
            <v>SUBCUENTA</v>
          </cell>
        </row>
        <row r="1854">
          <cell r="A1854">
            <v>514010</v>
          </cell>
          <cell r="B1854" t="str">
            <v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>ADUANEROS </v>
          </cell>
          <cell r="C1856" t="str">
            <v>SUBCUENTA</v>
          </cell>
        </row>
        <row r="1857">
          <cell r="A1857">
            <v>514025</v>
          </cell>
          <cell r="B1857" t="str">
            <v>CONSULARES </v>
          </cell>
          <cell r="C1857" t="str">
            <v>SUBCUENTA</v>
          </cell>
        </row>
        <row r="1858">
          <cell r="A1858">
            <v>514095</v>
          </cell>
          <cell r="B1858" t="str">
            <v>OTROS </v>
          </cell>
          <cell r="C1858" t="str">
            <v>SUBCUENTA</v>
          </cell>
        </row>
        <row r="1859">
          <cell r="A1859">
            <v>514099</v>
          </cell>
          <cell r="B1859" t="str">
            <v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>TERRENOS </v>
          </cell>
          <cell r="C1861" t="str">
            <v>SUBCUENTA</v>
          </cell>
        </row>
        <row r="1862">
          <cell r="A1862">
            <v>514510</v>
          </cell>
          <cell r="B1862" t="str">
            <v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>OTROS </v>
          </cell>
          <cell r="C1880" t="str">
            <v>SUBCUENTA</v>
          </cell>
        </row>
        <row r="1881">
          <cell r="A1881">
            <v>515099</v>
          </cell>
          <cell r="B1881" t="str">
            <v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>GASTOS DE VIAJE </v>
          </cell>
          <cell r="C1882" t="str">
            <v>CUENTA</v>
          </cell>
        </row>
        <row r="1883">
          <cell r="A1883">
            <v>515505</v>
          </cell>
          <cell r="B1883" t="str">
            <v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>PASAJES AEREOS </v>
          </cell>
          <cell r="C1885" t="str">
            <v>SUBCUENTA</v>
          </cell>
        </row>
        <row r="1886">
          <cell r="A1886">
            <v>515520</v>
          </cell>
          <cell r="B1886" t="str">
            <v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>OTROS </v>
          </cell>
          <cell r="C1888" t="str">
            <v>SUBCUENTA</v>
          </cell>
        </row>
        <row r="1889">
          <cell r="A1889">
            <v>515599</v>
          </cell>
          <cell r="B1889" t="str">
            <v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>DEPRECIACIONES </v>
          </cell>
          <cell r="C1890" t="str">
            <v>CUENTA</v>
          </cell>
        </row>
        <row r="1891">
          <cell r="A1891">
            <v>516005</v>
          </cell>
          <cell r="B1891" t="str">
            <v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>AMORTIZACIONES </v>
          </cell>
          <cell r="C1904" t="str">
            <v>CUENTA</v>
          </cell>
        </row>
        <row r="1905">
          <cell r="A1905">
            <v>516505</v>
          </cell>
          <cell r="B1905" t="str">
            <v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>INTANGIBLES </v>
          </cell>
          <cell r="C1906" t="str">
            <v>SUBCUENTA</v>
          </cell>
        </row>
        <row r="1907">
          <cell r="A1907">
            <v>516515</v>
          </cell>
          <cell r="B1907" t="str">
            <v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>ARRENDAMIENTOS </v>
          </cell>
          <cell r="C1908" t="str">
            <v/>
          </cell>
        </row>
        <row r="1909">
          <cell r="A1909">
            <v>516595</v>
          </cell>
          <cell r="B1909" t="str">
            <v>OTRAS </v>
          </cell>
          <cell r="C1909" t="str">
            <v>SUBCUENTA</v>
          </cell>
        </row>
        <row r="1910">
          <cell r="A1910">
            <v>516599</v>
          </cell>
          <cell r="B1910" t="str">
            <v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>DIVERSOS </v>
          </cell>
          <cell r="C1911" t="str">
            <v>CUENTA</v>
          </cell>
        </row>
        <row r="1912">
          <cell r="A1912">
            <v>519505</v>
          </cell>
          <cell r="B1912" t="str">
            <v>COMISIONES </v>
          </cell>
          <cell r="C1912" t="str">
            <v>SUBCUENTA</v>
          </cell>
        </row>
        <row r="1913">
          <cell r="A1913">
            <v>519510</v>
          </cell>
          <cell r="B1913" t="str">
            <v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>COMBUSTIBLES Y LUBRICANTES </v>
          </cell>
          <cell r="C1918" t="str">
            <v>SUBCUENTA</v>
          </cell>
        </row>
        <row r="1919">
          <cell r="A1919" t="str">
            <v/>
          </cell>
        </row>
        <row r="1920">
          <cell r="A1920">
            <v>519540</v>
          </cell>
          <cell r="B1920" t="str">
            <v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>TAXIS Y BUSES </v>
          </cell>
          <cell r="C1921" t="str">
            <v>SUBCUENTA</v>
          </cell>
        </row>
        <row r="1922">
          <cell r="A1922">
            <v>519550</v>
          </cell>
          <cell r="B1922" t="str">
            <v>ESTAMPILLAS </v>
          </cell>
          <cell r="C1922" t="str">
            <v>SUBCUENTA</v>
          </cell>
        </row>
        <row r="1923">
          <cell r="A1923">
            <v>519555</v>
          </cell>
          <cell r="B1923" t="str">
            <v>MICROFILMACION </v>
          </cell>
          <cell r="C1923" t="str">
            <v>SUBCUENTA</v>
          </cell>
        </row>
        <row r="1924">
          <cell r="A1924">
            <v>519560</v>
          </cell>
          <cell r="B1924" t="str">
            <v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>PARQUEADEROS </v>
          </cell>
          <cell r="C1925" t="str">
            <v>SUBCUENTA</v>
          </cell>
        </row>
        <row r="1926">
          <cell r="A1926">
            <v>519570</v>
          </cell>
          <cell r="B1926" t="str">
            <v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>OTROS </v>
          </cell>
          <cell r="C1928" t="str">
            <v>SUBCUENTA</v>
          </cell>
        </row>
        <row r="1929">
          <cell r="A1929">
            <v>519599</v>
          </cell>
          <cell r="B1929" t="str">
            <v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>PROVISIONES </v>
          </cell>
          <cell r="C1930" t="str">
            <v>CUENTA</v>
          </cell>
        </row>
        <row r="1931">
          <cell r="A1931">
            <v>519905</v>
          </cell>
          <cell r="B1931" t="str">
            <v>INVERSIONES </v>
          </cell>
          <cell r="C1931" t="str">
            <v>SUBCUENTA</v>
          </cell>
        </row>
        <row r="1932">
          <cell r="A1932">
            <v>519910</v>
          </cell>
          <cell r="B1932" t="str">
            <v>DEUDORES </v>
          </cell>
          <cell r="C1932" t="str">
            <v>SUBCUENTA</v>
          </cell>
        </row>
        <row r="1933">
          <cell r="A1933">
            <v>519915</v>
          </cell>
          <cell r="B1933" t="str">
            <v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>OTROS ACTIVOS </v>
          </cell>
          <cell r="C1934" t="str">
            <v>SUBCUENTA</v>
          </cell>
        </row>
        <row r="1935">
          <cell r="A1935">
            <v>519999</v>
          </cell>
          <cell r="B1935" t="str">
            <v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>SUELDOS </v>
          </cell>
          <cell r="C1939" t="str">
            <v>SUBCUENTA</v>
          </cell>
        </row>
        <row r="1940">
          <cell r="A1940">
            <v>520512</v>
          </cell>
          <cell r="B1940" t="str">
            <v>JORNALES </v>
          </cell>
          <cell r="C1940" t="str">
            <v>SUBCUENTA</v>
          </cell>
        </row>
        <row r="1941">
          <cell r="A1941">
            <v>520515</v>
          </cell>
          <cell r="B1941" t="str">
            <v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>COMISIONES </v>
          </cell>
          <cell r="C1942" t="str">
            <v>SUBCUENTA</v>
          </cell>
        </row>
        <row r="1943">
          <cell r="A1943">
            <v>520521</v>
          </cell>
          <cell r="B1943" t="str">
            <v>VIATICOS </v>
          </cell>
          <cell r="C1943" t="str">
            <v>SUBCUENTA</v>
          </cell>
        </row>
        <row r="1944">
          <cell r="A1944">
            <v>520524</v>
          </cell>
          <cell r="B1944" t="str">
            <v>INCAPACIDADES </v>
          </cell>
          <cell r="C1944" t="str">
            <v>SUBCUENTA</v>
          </cell>
        </row>
        <row r="1945">
          <cell r="A1945">
            <v>520527</v>
          </cell>
          <cell r="B1945" t="str">
            <v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>CESANTIAS </v>
          </cell>
          <cell r="C1946" t="str">
            <v>SUBCUENTA</v>
          </cell>
        </row>
        <row r="1947">
          <cell r="A1947">
            <v>520533</v>
          </cell>
          <cell r="B1947" t="str">
            <v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>VACACIONES </v>
          </cell>
          <cell r="C1949" t="str">
            <v>SUBCUENTA</v>
          </cell>
        </row>
        <row r="1950">
          <cell r="A1950">
            <v>520542</v>
          </cell>
          <cell r="B1950" t="str">
            <v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>AUXILIOS </v>
          </cell>
          <cell r="C1951" t="str">
            <v>SUBCUENTA</v>
          </cell>
        </row>
        <row r="1952">
          <cell r="A1952">
            <v>520548</v>
          </cell>
          <cell r="B1952" t="str">
            <v>BONIFICACIONES </v>
          </cell>
          <cell r="C1952" t="str">
            <v>SUBCUENTA</v>
          </cell>
        </row>
        <row r="1953">
          <cell r="A1953">
            <v>520551</v>
          </cell>
          <cell r="B1953" t="str">
            <v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>SEGUROS </v>
          </cell>
          <cell r="C1954" t="str">
            <v>SUBCUENTA</v>
          </cell>
        </row>
        <row r="1955">
          <cell r="A1955">
            <v>520557</v>
          </cell>
          <cell r="B1955" t="str">
            <v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>SENA </v>
          </cell>
          <cell r="C1966" t="str">
            <v>SUBCUENTA</v>
          </cell>
        </row>
        <row r="1967">
          <cell r="A1967">
            <v>520581</v>
          </cell>
          <cell r="B1967" t="str">
            <v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>OTROS </v>
          </cell>
          <cell r="C1969" t="str">
            <v>SUBCUENTA</v>
          </cell>
        </row>
        <row r="1970">
          <cell r="A1970">
            <v>520599</v>
          </cell>
          <cell r="B1970" t="str">
            <v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>HONORARIOS </v>
          </cell>
          <cell r="C1971" t="str">
            <v>CUENTA</v>
          </cell>
        </row>
        <row r="1972">
          <cell r="A1972">
            <v>521005</v>
          </cell>
          <cell r="B1972" t="str">
            <v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>AVALUOS </v>
          </cell>
          <cell r="C1975" t="str">
            <v>SUBCUENTA</v>
          </cell>
        </row>
        <row r="1976">
          <cell r="A1976">
            <v>521025</v>
          </cell>
          <cell r="B1976" t="str">
            <v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>OTROS </v>
          </cell>
          <cell r="C1979" t="str">
            <v>SUBCUENTA</v>
          </cell>
        </row>
        <row r="1980">
          <cell r="A1980">
            <v>521099</v>
          </cell>
          <cell r="B1980" t="str">
            <v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>IMPUESTOS </v>
          </cell>
          <cell r="C1981" t="str">
            <v>CUENTA</v>
          </cell>
        </row>
        <row r="1982">
          <cell r="A1982">
            <v>521505</v>
          </cell>
          <cell r="B1982" t="str">
            <v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>DE TIMBRES </v>
          </cell>
          <cell r="C1983" t="str">
            <v>SUBCUENTA</v>
          </cell>
        </row>
        <row r="1984">
          <cell r="A1984">
            <v>521515</v>
          </cell>
          <cell r="B1984" t="str">
            <v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>DE TURISMO </v>
          </cell>
          <cell r="C1987" t="str">
            <v>SUBCUENTA</v>
          </cell>
        </row>
        <row r="1988">
          <cell r="A1988">
            <v>521535</v>
          </cell>
          <cell r="B1988" t="str">
            <v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>DE VEHICULOS </v>
          </cell>
          <cell r="C1989" t="str">
            <v>SUBCUENTA</v>
          </cell>
        </row>
        <row r="1990">
          <cell r="A1990">
            <v>521545</v>
          </cell>
          <cell r="B1990" t="str">
            <v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>LICORES </v>
          </cell>
          <cell r="C1992" t="str">
            <v>SUBCUENTA</v>
          </cell>
        </row>
        <row r="1993">
          <cell r="A1993">
            <v>521560</v>
          </cell>
          <cell r="B1993" t="str">
            <v>CERVEZAS </v>
          </cell>
          <cell r="C1993" t="str">
            <v>SUBCUENTA</v>
          </cell>
        </row>
        <row r="1994">
          <cell r="A1994">
            <v>521565</v>
          </cell>
          <cell r="B1994" t="str">
            <v>CIGARRILLOS </v>
          </cell>
          <cell r="C1994" t="str">
            <v>SUBCUENTA</v>
          </cell>
        </row>
        <row r="1995">
          <cell r="A1995">
            <v>521570</v>
          </cell>
          <cell r="B1995" t="str">
            <v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>OTROS </v>
          </cell>
          <cell r="C1996" t="str">
            <v>SUBCUENTA</v>
          </cell>
        </row>
        <row r="1997">
          <cell r="A1997">
            <v>521599</v>
          </cell>
          <cell r="B1997" t="str">
            <v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>ARRENDAMIENTOS </v>
          </cell>
          <cell r="C1998" t="str">
            <v>CUENTA</v>
          </cell>
        </row>
        <row r="1999">
          <cell r="A1999">
            <v>522005</v>
          </cell>
          <cell r="B1999" t="str">
            <v>TERRENOS </v>
          </cell>
          <cell r="C1999" t="str">
            <v>SUBCUENTA</v>
          </cell>
        </row>
        <row r="2000">
          <cell r="A2000">
            <v>522010</v>
          </cell>
          <cell r="B2000" t="str">
            <v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>AERODROMOS </v>
          </cell>
          <cell r="C2011" t="str">
            <v>SUBCUENTA</v>
          </cell>
        </row>
        <row r="2012">
          <cell r="A2012">
            <v>522070</v>
          </cell>
          <cell r="B2012" t="str">
            <v>SEMOVIENTES </v>
          </cell>
          <cell r="C2012" t="str">
            <v>SUBCUENTA</v>
          </cell>
        </row>
        <row r="2013">
          <cell r="A2013">
            <v>522095</v>
          </cell>
          <cell r="B2013" t="str">
            <v>OTROS </v>
          </cell>
          <cell r="C2013" t="str">
            <v>SUBCUENTA</v>
          </cell>
        </row>
        <row r="2014">
          <cell r="A2014">
            <v>522099</v>
          </cell>
          <cell r="B2014" t="str">
            <v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>CONTRIBUCIONES </v>
          </cell>
          <cell r="C2016" t="str">
            <v>SUBCUENTA</v>
          </cell>
        </row>
        <row r="2017">
          <cell r="A2017">
            <v>522510</v>
          </cell>
          <cell r="B2017" t="str">
            <v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>SEGUROS </v>
          </cell>
          <cell r="C2019" t="str">
            <v>CUENTA</v>
          </cell>
        </row>
        <row r="2020">
          <cell r="A2020">
            <v>523005</v>
          </cell>
          <cell r="B2020" t="str">
            <v>MANEJO </v>
          </cell>
          <cell r="C2020" t="str">
            <v>SUBCUENTA</v>
          </cell>
        </row>
        <row r="2021">
          <cell r="A2021">
            <v>523010</v>
          </cell>
          <cell r="B2021" t="str">
            <v>CUMPLIMIENTO </v>
          </cell>
          <cell r="C2021" t="str">
            <v>SUBCUENTA</v>
          </cell>
        </row>
        <row r="2022">
          <cell r="A2022">
            <v>523015</v>
          </cell>
          <cell r="B2022" t="str">
            <v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>VIDA COLECTIVA </v>
          </cell>
          <cell r="C2023" t="str">
            <v>SUBCUENTA</v>
          </cell>
        </row>
        <row r="2024">
          <cell r="A2024">
            <v>523025</v>
          </cell>
          <cell r="B2024" t="str">
            <v>INCENDIO </v>
          </cell>
          <cell r="C2024" t="str">
            <v>SUBCUENTA</v>
          </cell>
        </row>
        <row r="2025">
          <cell r="A2025">
            <v>523030</v>
          </cell>
          <cell r="B2025" t="str">
            <v>TERREMOTO </v>
          </cell>
          <cell r="C2025" t="str">
            <v>SUBCUENTA</v>
          </cell>
        </row>
        <row r="2026">
          <cell r="A2026">
            <v>523035</v>
          </cell>
          <cell r="B2026" t="str">
            <v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>VUELO </v>
          </cell>
          <cell r="C2032" t="str">
            <v>SUBCUENTA</v>
          </cell>
        </row>
        <row r="2033">
          <cell r="A2033">
            <v>523070</v>
          </cell>
          <cell r="B2033" t="str">
            <v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>LUCRO CESANTE </v>
          </cell>
          <cell r="C2035" t="str">
            <v>SUBCUENTA</v>
          </cell>
        </row>
        <row r="2036">
          <cell r="A2036">
            <v>523095</v>
          </cell>
          <cell r="B2036" t="str">
            <v>OTROS </v>
          </cell>
          <cell r="C2036" t="str">
            <v>SUBCUENTA</v>
          </cell>
        </row>
        <row r="2037">
          <cell r="A2037">
            <v>523099</v>
          </cell>
          <cell r="B2037" t="str">
            <v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>SERVICIOS </v>
          </cell>
          <cell r="C2038" t="str">
            <v>CUENTA</v>
          </cell>
        </row>
        <row r="2039">
          <cell r="A2039">
            <v>523505</v>
          </cell>
          <cell r="B2039" t="str">
            <v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>TEMPORALES </v>
          </cell>
          <cell r="C2040" t="str">
            <v>SUBCUENTA</v>
          </cell>
        </row>
        <row r="2041">
          <cell r="A2041">
            <v>523515</v>
          </cell>
          <cell r="B2041" t="str">
            <v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>TELEFONO </v>
          </cell>
          <cell r="C2045" t="str">
            <v>SUBCUENTA</v>
          </cell>
        </row>
        <row r="2046">
          <cell r="A2046">
            <v>523540</v>
          </cell>
          <cell r="B2046" t="str">
            <v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>FAX Y TELEX </v>
          </cell>
          <cell r="C2047" t="str">
            <v>SUBCUENTA</v>
          </cell>
        </row>
        <row r="2048">
          <cell r="A2048">
            <v>523550</v>
          </cell>
          <cell r="B2048" t="str">
            <v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>GAS </v>
          </cell>
          <cell r="C2049" t="str">
            <v>SUBCUENTA</v>
          </cell>
        </row>
        <row r="2050">
          <cell r="A2050">
            <v>523560</v>
          </cell>
          <cell r="B2050" t="str">
            <v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>OTROS </v>
          </cell>
          <cell r="C2051" t="str">
            <v>SUBCUENTA</v>
          </cell>
        </row>
        <row r="2052">
          <cell r="A2052">
            <v>523599</v>
          </cell>
          <cell r="B2052" t="str">
            <v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>GASTOS LEGALES </v>
          </cell>
          <cell r="C2053" t="str">
            <v>CUENTA</v>
          </cell>
        </row>
        <row r="2054">
          <cell r="A2054">
            <v>524005</v>
          </cell>
          <cell r="B2054" t="str">
            <v>NOTARIALES </v>
          </cell>
          <cell r="C2054" t="str">
            <v>SUBCUENTA</v>
          </cell>
        </row>
        <row r="2055">
          <cell r="A2055">
            <v>524010</v>
          </cell>
          <cell r="B2055" t="str">
            <v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>ADUANEROS </v>
          </cell>
          <cell r="C2057" t="str">
            <v>SUBCUENTA</v>
          </cell>
        </row>
        <row r="2058">
          <cell r="A2058">
            <v>524025</v>
          </cell>
          <cell r="B2058" t="str">
            <v>CONSULARES </v>
          </cell>
          <cell r="C2058" t="str">
            <v>SUBCUENTA</v>
          </cell>
        </row>
        <row r="2059">
          <cell r="A2059">
            <v>524095</v>
          </cell>
          <cell r="B2059" t="str">
            <v>OTROS </v>
          </cell>
          <cell r="C2059" t="str">
            <v>SUBCUENTA</v>
          </cell>
        </row>
        <row r="2060">
          <cell r="A2060">
            <v>524099</v>
          </cell>
          <cell r="B2060" t="str">
            <v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>TERRENOS </v>
          </cell>
          <cell r="C2062" t="str">
            <v>SUBCUENTA</v>
          </cell>
        </row>
        <row r="2063">
          <cell r="A2063">
            <v>524510</v>
          </cell>
          <cell r="B2063" t="str">
            <v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>OTROS </v>
          </cell>
          <cell r="C2081" t="str">
            <v>SUBCUENTA</v>
          </cell>
        </row>
        <row r="2082">
          <cell r="A2082">
            <v>525099</v>
          </cell>
          <cell r="B2082" t="str">
            <v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>GASTOS DE VIAJE </v>
          </cell>
          <cell r="C2083" t="str">
            <v>CUENTA</v>
          </cell>
        </row>
        <row r="2084">
          <cell r="A2084">
            <v>525505</v>
          </cell>
          <cell r="B2084" t="str">
            <v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>PASAJES AEREOS </v>
          </cell>
          <cell r="C2086" t="str">
            <v>SUBCUENTA</v>
          </cell>
        </row>
        <row r="2087">
          <cell r="A2087">
            <v>525520</v>
          </cell>
          <cell r="B2087" t="str">
            <v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>OTROS </v>
          </cell>
          <cell r="C2089" t="str">
            <v>SUBCUENTA</v>
          </cell>
        </row>
        <row r="2090">
          <cell r="A2090">
            <v>525599</v>
          </cell>
          <cell r="B2090" t="str">
            <v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>DEPRECIACIONES </v>
          </cell>
          <cell r="C2091" t="str">
            <v>CUENTA</v>
          </cell>
        </row>
        <row r="2092">
          <cell r="A2092">
            <v>526005</v>
          </cell>
          <cell r="B2092" t="str">
            <v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>AMORTIZACIONES </v>
          </cell>
          <cell r="C2106" t="str">
            <v>CUENTA</v>
          </cell>
        </row>
        <row r="2107">
          <cell r="A2107">
            <v>526505</v>
          </cell>
          <cell r="B2107" t="str">
            <v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>INTANGIBLES </v>
          </cell>
          <cell r="C2108" t="str">
            <v>SUBCUENTA</v>
          </cell>
        </row>
        <row r="2109">
          <cell r="A2109">
            <v>526515</v>
          </cell>
          <cell r="B2109" t="str">
            <v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>OTRAS </v>
          </cell>
          <cell r="C2110" t="str">
            <v>SUBCUENTA</v>
          </cell>
        </row>
        <row r="2111">
          <cell r="A2111">
            <v>526599</v>
          </cell>
          <cell r="B2111" t="str">
            <v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>FINANCIEROS - REAJUSTE DEL SISTEMA </v>
          </cell>
          <cell r="C2112" t="str">
            <v>CUENTA</v>
          </cell>
        </row>
        <row r="2113">
          <cell r="A2113" t="str">
            <v>527001 a 527098 </v>
          </cell>
          <cell r="B2113" t="str">
            <v/>
          </cell>
        </row>
        <row r="2114">
          <cell r="A2114">
            <v>527099</v>
          </cell>
          <cell r="B2114" t="str">
            <v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>DIVERSOS </v>
          </cell>
          <cell r="C2115" t="str">
            <v>CUENTA</v>
          </cell>
        </row>
        <row r="2116">
          <cell r="A2116">
            <v>529505</v>
          </cell>
          <cell r="B2116" t="str">
            <v>COMISIONES </v>
          </cell>
          <cell r="C2116" t="str">
            <v>SUBCUENTA</v>
          </cell>
        </row>
        <row r="2117">
          <cell r="A2117">
            <v>529510</v>
          </cell>
          <cell r="B2117" t="str">
            <v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>TAXIS Y BUSES </v>
          </cell>
          <cell r="C2124" t="str">
            <v>SUBCUENTA</v>
          </cell>
        </row>
        <row r="2125">
          <cell r="A2125">
            <v>529550</v>
          </cell>
          <cell r="B2125" t="str">
            <v>ESTAMPILLAS </v>
          </cell>
          <cell r="C2125" t="str">
            <v>SUBCUENTA</v>
          </cell>
        </row>
        <row r="2126">
          <cell r="A2126">
            <v>529555</v>
          </cell>
          <cell r="B2126" t="str">
            <v>MICROFILMACION </v>
          </cell>
          <cell r="C2126" t="str">
            <v>SUBCUENTA</v>
          </cell>
        </row>
        <row r="2127">
          <cell r="A2127">
            <v>529560</v>
          </cell>
          <cell r="B2127" t="str">
            <v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>PARQUEADEROS </v>
          </cell>
          <cell r="C2128" t="str">
            <v>SUBCUENTA</v>
          </cell>
        </row>
        <row r="2129">
          <cell r="A2129">
            <v>529570</v>
          </cell>
          <cell r="B2129" t="str">
            <v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>OTROS </v>
          </cell>
          <cell r="C2131" t="str">
            <v>SUBCUENTA</v>
          </cell>
        </row>
        <row r="2132">
          <cell r="A2132">
            <v>529599</v>
          </cell>
          <cell r="B2132" t="str">
            <v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>PROVISIONES </v>
          </cell>
          <cell r="C2133" t="str">
            <v>CUENTA</v>
          </cell>
        </row>
        <row r="2134">
          <cell r="A2134">
            <v>529905</v>
          </cell>
          <cell r="B2134" t="str">
            <v>INVERSIONES </v>
          </cell>
          <cell r="C2134" t="str">
            <v>SUBCUENTA</v>
          </cell>
        </row>
        <row r="2135">
          <cell r="A2135">
            <v>529910</v>
          </cell>
          <cell r="B2135" t="str">
            <v>DEUDORES </v>
          </cell>
          <cell r="C2135" t="str">
            <v>SUBCUENTA</v>
          </cell>
        </row>
        <row r="2136">
          <cell r="A2136">
            <v>529915</v>
          </cell>
          <cell r="B2136" t="str">
            <v>INVENTARIOS </v>
          </cell>
          <cell r="C2136" t="str">
            <v>SUBCUENTA</v>
          </cell>
        </row>
        <row r="2137">
          <cell r="A2137">
            <v>529920</v>
          </cell>
          <cell r="B2137" t="str">
            <v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>OTROS ACTIVOS </v>
          </cell>
          <cell r="C2138" t="str">
            <v>SUBCUENTA</v>
          </cell>
        </row>
        <row r="2139">
          <cell r="A2139">
            <v>529999</v>
          </cell>
          <cell r="B2139" t="str">
            <v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>NO OPERACIONALES </v>
          </cell>
          <cell r="C2140" t="str">
            <v>GRUPO</v>
          </cell>
        </row>
        <row r="2141">
          <cell r="A2141">
            <v>5305</v>
          </cell>
          <cell r="B2141" t="str">
            <v>FINANCIEROS </v>
          </cell>
          <cell r="C2141" t="str">
            <v>CUENTA</v>
          </cell>
        </row>
        <row r="2142">
          <cell r="A2142">
            <v>530505</v>
          </cell>
          <cell r="B2142" t="str">
            <v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>COMISIONES </v>
          </cell>
          <cell r="C2144" t="str">
            <v>SUBCUENTA</v>
          </cell>
        </row>
        <row r="2145">
          <cell r="A2145">
            <v>530520</v>
          </cell>
          <cell r="B2145" t="str">
            <v>INTERESES </v>
          </cell>
          <cell r="C2145" t="str">
            <v>SUBCUENTA</v>
          </cell>
        </row>
        <row r="2146">
          <cell r="A2146">
            <v>530525</v>
          </cell>
          <cell r="B2146" t="str">
            <v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>OTROS </v>
          </cell>
          <cell r="C2151" t="str">
            <v>SUBCUENTA</v>
          </cell>
        </row>
        <row r="2152">
          <cell r="A2152">
            <v>530599</v>
          </cell>
          <cell r="B2152" t="str">
            <v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>OTROS </v>
          </cell>
          <cell r="C2162" t="str">
            <v>SUBCUENTA</v>
          </cell>
        </row>
        <row r="2163">
          <cell r="A2163">
            <v>531099</v>
          </cell>
          <cell r="B2163" t="str">
            <v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>OTROS </v>
          </cell>
          <cell r="C2169" t="str">
            <v>SUBCUENTA</v>
          </cell>
        </row>
        <row r="2170">
          <cell r="A2170">
            <v>531599</v>
          </cell>
          <cell r="B2170" t="str">
            <v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>GASTOS DIVERSOS </v>
          </cell>
          <cell r="C2171" t="str">
            <v>CUENTA</v>
          </cell>
        </row>
        <row r="2172">
          <cell r="A2172">
            <v>539505</v>
          </cell>
          <cell r="B2172" t="str">
            <v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>DONACIONES </v>
          </cell>
          <cell r="C2176" t="str">
            <v>SUBCUENTA</v>
          </cell>
        </row>
        <row r="2177">
          <cell r="A2177">
            <v>539530</v>
          </cell>
          <cell r="B2177" t="str">
            <v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>GANANCIAS Y PERDIDAS </v>
          </cell>
          <cell r="C2185" t="str">
            <v>GRUPO</v>
          </cell>
        </row>
        <row r="2186">
          <cell r="A2186">
            <v>5905</v>
          </cell>
          <cell r="B2186" t="str">
            <v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>COSTOS DE VENTAS </v>
          </cell>
          <cell r="C2188" t="str">
            <v>CLASE</v>
          </cell>
        </row>
        <row r="2189">
          <cell r="A2189">
            <v>61</v>
          </cell>
          <cell r="B2189" t="str">
            <v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>PESCA </v>
          </cell>
          <cell r="C2208" t="str">
            <v>CUENTA</v>
          </cell>
        </row>
        <row r="2209">
          <cell r="A2209">
            <v>611005</v>
          </cell>
          <cell r="B2209" t="str">
            <v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>CARBON </v>
          </cell>
          <cell r="C2214" t="str">
            <v>SUBCUENTA</v>
          </cell>
        </row>
        <row r="2215">
          <cell r="A2215">
            <v>611510</v>
          </cell>
          <cell r="B2215" t="str">
            <v>PETROLEO CRUDO </v>
          </cell>
          <cell r="C2215" t="str">
            <v>SUBCUENTA</v>
          </cell>
        </row>
        <row r="2216">
          <cell r="A2216">
            <v>611512</v>
          </cell>
          <cell r="B2216" t="str">
            <v>GAS NATURAL </v>
          </cell>
          <cell r="C2216" t="str">
            <v>SUBCUENTA</v>
          </cell>
        </row>
        <row r="2217">
          <cell r="A2217">
            <v>611514</v>
          </cell>
          <cell r="B2217" t="str">
            <v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>ORO </v>
          </cell>
          <cell r="C2222" t="str">
            <v>SUBCUENTA</v>
          </cell>
        </row>
        <row r="2223">
          <cell r="A2223">
            <v>611530</v>
          </cell>
          <cell r="B2223" t="str">
            <v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>IMPRESION </v>
          </cell>
          <cell r="C2262" t="str">
            <v>SUBCUENTA</v>
          </cell>
        </row>
        <row r="2263">
          <cell r="A2263">
            <v>612036</v>
          </cell>
          <cell r="B2263" t="str">
            <v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>CONSTRUCCION </v>
          </cell>
          <cell r="C2327" t="str">
            <v>CUENTA</v>
          </cell>
        </row>
        <row r="2328">
          <cell r="A2328">
            <v>613005</v>
          </cell>
          <cell r="B2328" t="str">
            <v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>HOTELERIA </v>
          </cell>
          <cell r="C2378" t="str">
            <v>SUBCUENTA</v>
          </cell>
        </row>
        <row r="2379">
          <cell r="A2379">
            <v>614010</v>
          </cell>
          <cell r="B2379" t="str">
            <v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>RESTAURANTES </v>
          </cell>
          <cell r="C2380" t="str">
            <v>SUBCUENTA</v>
          </cell>
        </row>
        <row r="2381">
          <cell r="A2381">
            <v>614020</v>
          </cell>
          <cell r="B2381" t="str">
            <v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>DE INVERSIONES </v>
          </cell>
          <cell r="C2404" t="str">
            <v>SUBCUENTA</v>
          </cell>
        </row>
        <row r="2405">
          <cell r="A2405">
            <v>615010</v>
          </cell>
          <cell r="B2405" t="str">
            <v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>PUBLICIDAD </v>
          </cell>
          <cell r="C2418" t="str">
            <v>SUBCUENTA</v>
          </cell>
        </row>
        <row r="2419">
          <cell r="A2419">
            <v>615560</v>
          </cell>
          <cell r="B2419" t="str">
            <v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>FOTOGRAFIA </v>
          </cell>
          <cell r="C2422" t="str">
            <v>SUBCUENTA</v>
          </cell>
        </row>
        <row r="2423">
          <cell r="A2423">
            <v>615580</v>
          </cell>
          <cell r="B2423" t="str">
            <v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>FOTOCOPIADO </v>
          </cell>
          <cell r="C2424" t="str">
            <v>SUBCUENTA</v>
          </cell>
        </row>
        <row r="2425">
          <cell r="A2425">
            <v>615590</v>
          </cell>
          <cell r="B2425" t="str">
            <v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>ENSEÑANZA </v>
          </cell>
          <cell r="C2428" t="str">
            <v>CUENTA</v>
          </cell>
        </row>
        <row r="2429">
          <cell r="A2429">
            <v>616005</v>
          </cell>
          <cell r="B2429" t="str">
            <v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>ZONAS FRANCAS </v>
          </cell>
          <cell r="C2454" t="str">
            <v>SUBCUENTA</v>
          </cell>
        </row>
        <row r="2455">
          <cell r="A2455">
            <v>617095</v>
          </cell>
          <cell r="B2455" t="str">
            <v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>COMPRAS </v>
          </cell>
          <cell r="C2457" t="str">
            <v>GRUPO</v>
          </cell>
        </row>
        <row r="2458">
          <cell r="A2458">
            <v>6205</v>
          </cell>
          <cell r="B2458" t="str">
            <v>DE MERCANCIAS </v>
          </cell>
          <cell r="C2458" t="str">
            <v>CUENTA</v>
          </cell>
        </row>
        <row r="2459">
          <cell r="A2459" t="str">
            <v>620501 a 620598 </v>
          </cell>
          <cell r="B2459" t="str">
            <v/>
          </cell>
        </row>
        <row r="2460">
          <cell r="A2460">
            <v>620599</v>
          </cell>
          <cell r="B2460" t="str">
            <v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>DE MATERIAS PRIMAS </v>
          </cell>
          <cell r="C2461" t="str">
            <v>CUENTA</v>
          </cell>
        </row>
        <row r="2462">
          <cell r="A2462" t="str">
            <v>621001 a 621098 </v>
          </cell>
          <cell r="B2462" t="str">
            <v/>
          </cell>
        </row>
        <row r="2463">
          <cell r="A2463">
            <v>621099</v>
          </cell>
          <cell r="B2463" t="str">
            <v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>DE MATERIALES INDIRECTOS </v>
          </cell>
          <cell r="C2464" t="str">
            <v>CUENTA</v>
          </cell>
        </row>
        <row r="2465">
          <cell r="A2465" t="str">
            <v>621501 a 621598 </v>
          </cell>
          <cell r="B2465" t="str">
            <v/>
          </cell>
        </row>
        <row r="2466">
          <cell r="A2466">
            <v>621599</v>
          </cell>
          <cell r="B2466" t="str">
            <v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>COMPRA DE ENERGIA </v>
          </cell>
          <cell r="C2467" t="str">
            <v>CUENTA</v>
          </cell>
        </row>
        <row r="2468">
          <cell r="A2468" t="str">
            <v>622001 a 622098 </v>
          </cell>
          <cell r="B2468" t="str">
            <v/>
          </cell>
        </row>
        <row r="2469">
          <cell r="A2469">
            <v>622099</v>
          </cell>
          <cell r="B2469" t="str">
            <v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>DEVOLUCIONES REBAJAS Y DESCUENTOS EN COMPRAS (CR) </v>
          </cell>
          <cell r="C2470" t="str">
            <v>CUENTA</v>
          </cell>
        </row>
        <row r="2471">
          <cell r="A2471" t="str">
            <v>622501 a 622598 </v>
          </cell>
          <cell r="B2471" t="str">
            <v/>
          </cell>
        </row>
        <row r="2472">
          <cell r="A2472">
            <v>622599</v>
          </cell>
          <cell r="B2472" t="str">
            <v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>MATERIA PRIMA </v>
          </cell>
          <cell r="C2474" t="str">
            <v>GRUPO</v>
          </cell>
        </row>
        <row r="2475">
          <cell r="A2475" t="str">
            <v>7101 a 7199 </v>
          </cell>
          <cell r="B2475" t="str">
            <v/>
          </cell>
        </row>
        <row r="2476">
          <cell r="A2476" t="str">
            <v>710101 a 719999 </v>
          </cell>
          <cell r="B2476" t="str">
            <v/>
          </cell>
        </row>
        <row r="2477">
          <cell r="A2477">
            <v>72</v>
          </cell>
          <cell r="B2477" t="str">
            <v>MANO DE OBRA DIRECTA </v>
          </cell>
          <cell r="C2477" t="str">
            <v>GRUPO</v>
          </cell>
        </row>
        <row r="2478">
          <cell r="A2478" t="str">
            <v>7201 a 7299 </v>
          </cell>
          <cell r="B2478" t="str">
            <v/>
          </cell>
        </row>
        <row r="2479">
          <cell r="A2479" t="str">
            <v>720101 a 729999 </v>
          </cell>
          <cell r="B2479" t="str">
            <v/>
          </cell>
        </row>
        <row r="2480">
          <cell r="A2480">
            <v>73</v>
          </cell>
          <cell r="B2480" t="str">
            <v>COSTOS INDIRECTOS </v>
          </cell>
          <cell r="C2480" t="str">
            <v>GRUPO</v>
          </cell>
        </row>
        <row r="2481">
          <cell r="A2481" t="str">
            <v>7301 a 7399 </v>
          </cell>
          <cell r="B2481" t="str">
            <v/>
          </cell>
        </row>
        <row r="2482">
          <cell r="A2482" t="str">
            <v>730101 a 739999 </v>
          </cell>
          <cell r="B2482" t="str">
            <v/>
          </cell>
        </row>
        <row r="2483">
          <cell r="A2483">
            <v>74</v>
          </cell>
          <cell r="B2483" t="str">
            <v>CONTRATOS DE SERVICIOS </v>
          </cell>
          <cell r="C2483" t="str">
            <v>GRUPO</v>
          </cell>
        </row>
        <row r="2484">
          <cell r="A2484" t="str">
            <v>7401 a 7499 </v>
          </cell>
          <cell r="B2484" t="str">
            <v/>
          </cell>
        </row>
        <row r="2485">
          <cell r="A2485" t="str">
            <v>740101 a 749999 </v>
          </cell>
          <cell r="B2485" t="str">
            <v/>
          </cell>
        </row>
        <row r="2486">
          <cell r="A2486">
            <v>8</v>
          </cell>
          <cell r="B2486" t="str">
            <v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>BIENES MUEBLES </v>
          </cell>
          <cell r="C2490" t="str">
            <v>SUBCUENTA</v>
          </cell>
        </row>
        <row r="2491">
          <cell r="A2491">
            <v>810599</v>
          </cell>
          <cell r="B2491" t="str">
            <v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>BIENES MUEBLES </v>
          </cell>
          <cell r="C2494" t="str">
            <v>SUBCUENTA</v>
          </cell>
        </row>
        <row r="2495">
          <cell r="A2495">
            <v>811015</v>
          </cell>
          <cell r="B2495" t="str">
            <v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>EN PRESTAMO </v>
          </cell>
          <cell r="C2500" t="str">
            <v>SUBCUENTA</v>
          </cell>
        </row>
        <row r="2501">
          <cell r="A2501">
            <v>811515</v>
          </cell>
          <cell r="B2501" t="str">
            <v>EN DEPOSITO </v>
          </cell>
          <cell r="C2501" t="str">
            <v>SUBCUENTA</v>
          </cell>
        </row>
        <row r="2502">
          <cell r="A2502">
            <v>811520</v>
          </cell>
          <cell r="B2502" t="str">
            <v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>EJECUTIVOS </v>
          </cell>
          <cell r="C2505" t="str">
            <v>SUBCUENTA</v>
          </cell>
        </row>
        <row r="2506">
          <cell r="A2506">
            <v>812010</v>
          </cell>
          <cell r="B2506" t="str">
            <v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>PROMESAS DE COMPRAVENTA </v>
          </cell>
          <cell r="C2507" t="str">
            <v>CUENTA</v>
          </cell>
        </row>
        <row r="2508">
          <cell r="A2508" t="str">
            <v>812501 a 812599 </v>
          </cell>
          <cell r="B2508" t="str">
            <v/>
          </cell>
        </row>
        <row r="2509">
          <cell r="A2509">
            <v>8195</v>
          </cell>
          <cell r="B2509" t="str">
            <v>DIVERSAS </v>
          </cell>
          <cell r="C2509" t="str">
            <v>CUENTA</v>
          </cell>
        </row>
        <row r="2510">
          <cell r="A2510">
            <v>819505</v>
          </cell>
          <cell r="B2510" t="str">
            <v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>OTRAS </v>
          </cell>
          <cell r="C2511" t="str">
            <v>SUBCUENTA</v>
          </cell>
        </row>
        <row r="2512">
          <cell r="A2512">
            <v>819599</v>
          </cell>
          <cell r="B2512" t="str">
            <v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>DEUDORAS FISCALES </v>
          </cell>
          <cell r="C2513" t="str">
            <v>GRUPO</v>
          </cell>
        </row>
        <row r="2514">
          <cell r="A2514" t="str">
            <v>8201 a 8299 </v>
          </cell>
          <cell r="B2514" t="str">
            <v/>
          </cell>
        </row>
        <row r="2515">
          <cell r="A2515" t="str">
            <v>820101 a 829999 </v>
          </cell>
          <cell r="B2515" t="str">
            <v/>
          </cell>
        </row>
        <row r="2516">
          <cell r="A2516">
            <v>83</v>
          </cell>
          <cell r="B2516" t="str">
            <v>DEUDORAS DE CONTROL </v>
          </cell>
          <cell r="C2516" t="str">
            <v>GRUPO</v>
          </cell>
        </row>
        <row r="2517">
          <cell r="A2517">
            <v>8305</v>
          </cell>
          <cell r="B2517" t="str">
            <v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>BIENES MUEBLES </v>
          </cell>
          <cell r="C2518" t="str">
            <v>SUBCUENTA</v>
          </cell>
        </row>
        <row r="2519">
          <cell r="A2519">
            <v>830510</v>
          </cell>
          <cell r="B2519" t="str">
            <v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>ACCIONES </v>
          </cell>
          <cell r="C2522" t="str">
            <v>SUBCUENTA</v>
          </cell>
        </row>
        <row r="2523">
          <cell r="A2523">
            <v>831010</v>
          </cell>
          <cell r="B2523" t="str">
            <v>BONOS </v>
          </cell>
          <cell r="C2523" t="str">
            <v>SUBCUENTA</v>
          </cell>
        </row>
        <row r="2524">
          <cell r="A2524">
            <v>831095</v>
          </cell>
          <cell r="B2524" t="str">
            <v>OTROS </v>
          </cell>
          <cell r="C2524" t="str">
            <v>SUBCUENTA</v>
          </cell>
        </row>
        <row r="2525">
          <cell r="A2525">
            <v>8315</v>
          </cell>
          <cell r="B2525" t="str">
            <v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>YACIMIENTOS </v>
          </cell>
          <cell r="C2544" t="str">
            <v>SUBCUENTA</v>
          </cell>
        </row>
        <row r="2545">
          <cell r="A2545">
            <v>831584</v>
          </cell>
          <cell r="B2545" t="str">
            <v>SEMOVIENTES </v>
          </cell>
          <cell r="C2545" t="str">
            <v>SUBCUENTA</v>
          </cell>
        </row>
        <row r="2546">
          <cell r="A2546">
            <v>831599</v>
          </cell>
          <cell r="B2546" t="str">
            <v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>PAIS </v>
          </cell>
          <cell r="C2548" t="str">
            <v>SUBCUENTA</v>
          </cell>
        </row>
        <row r="2549">
          <cell r="A2549">
            <v>832010</v>
          </cell>
          <cell r="B2549" t="str">
            <v>EXTERIOR </v>
          </cell>
          <cell r="C2549" t="str">
            <v>SUBCUENTA</v>
          </cell>
        </row>
        <row r="2550">
          <cell r="A2550">
            <v>8325</v>
          </cell>
          <cell r="B2550" t="str">
            <v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>INVERSIONES </v>
          </cell>
          <cell r="C2551" t="str">
            <v>SUBCUENTA</v>
          </cell>
        </row>
        <row r="2552">
          <cell r="A2552">
            <v>832510</v>
          </cell>
          <cell r="B2552" t="str">
            <v>DEUDORES </v>
          </cell>
          <cell r="C2552" t="str">
            <v>SUBCUENTA</v>
          </cell>
        </row>
        <row r="2553">
          <cell r="A2553">
            <v>832595</v>
          </cell>
          <cell r="B2553" t="str">
            <v>OTROS ACTIVOS </v>
          </cell>
          <cell r="C2553" t="str">
            <v>SUBCUENTA</v>
          </cell>
        </row>
        <row r="2554">
          <cell r="A2554">
            <v>8330</v>
          </cell>
          <cell r="B2554" t="str">
            <v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>BONOS </v>
          </cell>
          <cell r="C2555" t="str">
            <v>SUBCUENTA</v>
          </cell>
        </row>
        <row r="2556">
          <cell r="A2556">
            <v>833095</v>
          </cell>
          <cell r="B2556" t="str">
            <v>OTROS </v>
          </cell>
          <cell r="C2556" t="str">
            <v>SUBCUENTA</v>
          </cell>
        </row>
        <row r="2557">
          <cell r="A2557">
            <v>8335</v>
          </cell>
          <cell r="B2557" t="str">
            <v>CAPITALIZACION POR REVALORIZACION DE PATRIMONIO </v>
          </cell>
          <cell r="C2557" t="str">
            <v>CUENTA</v>
          </cell>
        </row>
        <row r="2558">
          <cell r="A2558" t="str">
            <v>833501 a 833599 </v>
          </cell>
          <cell r="B2558" t="str">
            <v/>
          </cell>
        </row>
        <row r="2559">
          <cell r="A2559">
            <v>8395</v>
          </cell>
          <cell r="B2559" t="str">
            <v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>DIVERSAS </v>
          </cell>
          <cell r="C2565" t="str">
            <v>SUBCUENTA</v>
          </cell>
        </row>
        <row r="2566">
          <cell r="A2566">
            <v>839599</v>
          </cell>
          <cell r="B2566" t="str">
            <v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>INVERSIONES </v>
          </cell>
          <cell r="C2568" t="str">
            <v>SUBCUENTA</v>
          </cell>
        </row>
        <row r="2569">
          <cell r="A2569">
            <v>839910</v>
          </cell>
          <cell r="B2569" t="str">
            <v>INVENTARIOS </v>
          </cell>
          <cell r="C2569" t="str">
            <v>SUBCUENTA</v>
          </cell>
        </row>
        <row r="2570">
          <cell r="A2570">
            <v>839915</v>
          </cell>
          <cell r="B2570" t="str">
            <v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>INTANGIBLES </v>
          </cell>
          <cell r="C2571" t="str">
            <v>SUBCUENTA</v>
          </cell>
        </row>
        <row r="2572">
          <cell r="A2572">
            <v>839925</v>
          </cell>
          <cell r="B2572" t="str">
            <v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>OTROS ACTIVOS </v>
          </cell>
          <cell r="C2573" t="str">
            <v>SUBCUENTA</v>
          </cell>
        </row>
        <row r="2574">
          <cell r="A2574">
            <v>84</v>
          </cell>
          <cell r="B2574" t="str">
            <v>DERECHOS CONTINGENTES POR CONTRA (CR) </v>
          </cell>
          <cell r="C2574" t="str">
            <v>GRUPO</v>
          </cell>
        </row>
        <row r="2575">
          <cell r="A2575" t="str">
            <v>8401 a 8499 </v>
          </cell>
          <cell r="B2575" t="str">
            <v/>
          </cell>
        </row>
        <row r="2576">
          <cell r="A2576" t="str">
            <v>840101 a 849999 </v>
          </cell>
          <cell r="B2576" t="str">
            <v/>
          </cell>
        </row>
        <row r="2577">
          <cell r="A2577">
            <v>85</v>
          </cell>
          <cell r="B2577" t="str">
            <v>DEUDORAS FISCALES POR CONTRA (CR) </v>
          </cell>
          <cell r="C2577" t="str">
            <v>GRUPO</v>
          </cell>
        </row>
        <row r="2578">
          <cell r="A2578" t="str">
            <v>8501 a 8599 </v>
          </cell>
          <cell r="B2578" t="str">
            <v/>
          </cell>
        </row>
        <row r="2579">
          <cell r="A2579" t="str">
            <v>850101 a 859999 </v>
          </cell>
          <cell r="B2579" t="str">
            <v/>
          </cell>
        </row>
        <row r="2580">
          <cell r="A2580">
            <v>86</v>
          </cell>
          <cell r="B2580" t="str">
            <v>DEUDORAS DE CONTROL POR CONTRA (CR) </v>
          </cell>
          <cell r="C2580" t="str">
            <v>GRUPO</v>
          </cell>
        </row>
        <row r="2581">
          <cell r="A2581" t="str">
            <v>8601 a 8699 </v>
          </cell>
          <cell r="B2581" t="str">
            <v/>
          </cell>
        </row>
        <row r="2582">
          <cell r="A2582" t="str">
            <v>860101 a 869999 </v>
          </cell>
          <cell r="B2582" t="str">
            <v/>
          </cell>
        </row>
        <row r="2583">
          <cell r="A2583">
            <v>9</v>
          </cell>
          <cell r="B2583" t="str">
            <v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>BIENES MUEBLES </v>
          </cell>
          <cell r="C2587" t="str">
            <v>SUBCUENTA</v>
          </cell>
        </row>
        <row r="2588">
          <cell r="A2588">
            <v>910599</v>
          </cell>
          <cell r="B2588" t="str">
            <v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>BIENES MUEBLES </v>
          </cell>
          <cell r="C2591" t="str">
            <v>SUBCUENTA</v>
          </cell>
        </row>
        <row r="2592">
          <cell r="A2592">
            <v>911015</v>
          </cell>
          <cell r="B2592" t="str">
            <v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>EN PRESTAMO </v>
          </cell>
          <cell r="C2597" t="str">
            <v>SUBCUENTA</v>
          </cell>
        </row>
        <row r="2598">
          <cell r="A2598">
            <v>911515</v>
          </cell>
          <cell r="B2598" t="str">
            <v>EN DEPOSITO </v>
          </cell>
          <cell r="C2598" t="str">
            <v>SUBCUENTA</v>
          </cell>
        </row>
        <row r="2599">
          <cell r="A2599">
            <v>911520</v>
          </cell>
          <cell r="B2599" t="str">
            <v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>EN COMODATO </v>
          </cell>
          <cell r="C2600" t="str">
            <v>SUBCUENTA</v>
          </cell>
        </row>
        <row r="2601">
          <cell r="A2601">
            <v>911599</v>
          </cell>
          <cell r="B2601" t="str">
            <v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>LABORALES </v>
          </cell>
          <cell r="C2603" t="str">
            <v>SUBCUENTA</v>
          </cell>
        </row>
        <row r="2604">
          <cell r="A2604">
            <v>912010</v>
          </cell>
          <cell r="B2604" t="str">
            <v>CIVILES </v>
          </cell>
          <cell r="C2604" t="str">
            <v>SUBCUENTA</v>
          </cell>
        </row>
        <row r="2605">
          <cell r="A2605">
            <v>912015</v>
          </cell>
          <cell r="B2605" t="str">
            <v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>TRIBUTARIOS </v>
          </cell>
          <cell r="C2606" t="str">
            <v>SUBCUENTA</v>
          </cell>
        </row>
        <row r="2607">
          <cell r="A2607">
            <v>9125</v>
          </cell>
          <cell r="B2607" t="str">
            <v>PROMESAS DE COMPRAVENTA </v>
          </cell>
          <cell r="C2607" t="str">
            <v>CUENTA</v>
          </cell>
        </row>
        <row r="2608">
          <cell r="A2608" t="str">
            <v>912501 a 912599 </v>
          </cell>
          <cell r="B2608" t="str">
            <v/>
          </cell>
        </row>
        <row r="2609">
          <cell r="A2609">
            <v>9130</v>
          </cell>
          <cell r="B2609" t="str">
            <v>CONTRATOS DE ADMINISTRACION DELEGADA </v>
          </cell>
          <cell r="C2609" t="str">
            <v>CUENTA</v>
          </cell>
        </row>
        <row r="2610">
          <cell r="A2610" t="str">
            <v>913001 a 913099 </v>
          </cell>
          <cell r="B2610" t="str">
            <v/>
          </cell>
        </row>
        <row r="2611">
          <cell r="A2611">
            <v>9135</v>
          </cell>
          <cell r="B2611" t="str">
            <v>CUENTAS EN PARTICIPACION </v>
          </cell>
          <cell r="C2611" t="str">
            <v>CUENTA</v>
          </cell>
        </row>
        <row r="2612">
          <cell r="A2612" t="str">
            <v>913501 a 913599 </v>
          </cell>
          <cell r="B2612" t="str">
            <v/>
          </cell>
        </row>
        <row r="2613">
          <cell r="A2613">
            <v>9195</v>
          </cell>
          <cell r="B2613" t="str">
            <v>OTRAS RESPONSABILIDADES CONTINGENTES </v>
          </cell>
          <cell r="C2613" t="str">
            <v>CUENTA</v>
          </cell>
        </row>
        <row r="2614">
          <cell r="A2614" t="str">
            <v>919501 a 919599 </v>
          </cell>
          <cell r="B2614" t="str">
            <v/>
          </cell>
        </row>
        <row r="2615">
          <cell r="A2615">
            <v>92</v>
          </cell>
          <cell r="B2615" t="str">
            <v>ACREEDORAS FISCALES </v>
          </cell>
          <cell r="C2615" t="str">
            <v>GRUPO</v>
          </cell>
        </row>
        <row r="2616">
          <cell r="A2616" t="str">
            <v>9201 a 9299 </v>
          </cell>
          <cell r="B2616" t="str">
            <v/>
          </cell>
        </row>
        <row r="2617">
          <cell r="A2617" t="str">
            <v>920101 a 929999 </v>
          </cell>
          <cell r="B2617" t="str">
            <v/>
          </cell>
        </row>
        <row r="2618">
          <cell r="A2618">
            <v>93</v>
          </cell>
          <cell r="B2618" t="str">
            <v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>BIENES MUEBLES </v>
          </cell>
          <cell r="C2620" t="str">
            <v>SUBCUENTA</v>
          </cell>
        </row>
        <row r="2621">
          <cell r="A2621">
            <v>930510</v>
          </cell>
          <cell r="B2621" t="str">
            <v>BIENES INMUEBLES </v>
          </cell>
          <cell r="C2621" t="str">
            <v>SUBCUENTA</v>
          </cell>
        </row>
        <row r="2622">
          <cell r="A2622">
            <v>5</v>
          </cell>
          <cell r="B2622" t="str">
            <v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>CAPITAL SOCIAL </v>
          </cell>
          <cell r="C2632" t="str">
            <v>SUBCUENTA</v>
          </cell>
        </row>
        <row r="2633">
          <cell r="A2633">
            <v>939910</v>
          </cell>
          <cell r="B2633" t="str">
            <v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>RESERVAS </v>
          </cell>
          <cell r="C2634" t="str">
            <v>SUBCUENTA</v>
          </cell>
        </row>
        <row r="2635">
          <cell r="A2635">
            <v>939925</v>
          </cell>
          <cell r="B2635" t="str">
            <v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>RESPONSABILIDADES CONTINGENTES POR CONTRA (DB) </v>
          </cell>
          <cell r="C2637" t="str">
            <v>GRUPO</v>
          </cell>
        </row>
        <row r="2638">
          <cell r="A2638" t="str">
            <v>9401 a 9499 </v>
          </cell>
          <cell r="B2638" t="str">
            <v/>
          </cell>
        </row>
        <row r="2639">
          <cell r="A2639" t="str">
            <v>940101 a 949999 </v>
          </cell>
          <cell r="B2639" t="str">
            <v/>
          </cell>
        </row>
        <row r="2640">
          <cell r="A2640">
            <v>95</v>
          </cell>
          <cell r="B2640" t="str">
            <v>ACREEDORAS FISCALES POR CONTRA (DB) </v>
          </cell>
          <cell r="C2640" t="str">
            <v>GRUPO</v>
          </cell>
        </row>
        <row r="2641">
          <cell r="A2641" t="str">
            <v>9501 a 9599 </v>
          </cell>
          <cell r="B2641" t="str">
            <v/>
          </cell>
        </row>
        <row r="2642">
          <cell r="A2642" t="str">
            <v>950101 a 959999 </v>
          </cell>
          <cell r="B2642" t="str">
            <v/>
          </cell>
        </row>
        <row r="2643">
          <cell r="A2643">
            <v>96</v>
          </cell>
          <cell r="B2643" t="str">
            <v>ACREEDORAS DE CONTROL POR CONTRA (DB) </v>
          </cell>
          <cell r="C2643" t="str">
            <v>GRUPO</v>
          </cell>
        </row>
        <row r="2644">
          <cell r="A2644" t="str">
            <v>9601 a 9699 </v>
          </cell>
          <cell r="B2644" t="str">
            <v/>
          </cell>
        </row>
        <row r="2645">
          <cell r="A2645" t="str">
            <v>960101 a 969999 </v>
          </cell>
          <cell r="B264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showGridLines="0" tabSelected="1" zoomScale="75" zoomScaleNormal="75" zoomScalePageLayoutView="0" workbookViewId="0" topLeftCell="A34">
      <selection activeCell="A57" sqref="A57:AG57"/>
    </sheetView>
  </sheetViews>
  <sheetFormatPr defaultColWidth="1.7109375" defaultRowHeight="12" customHeight="1"/>
  <cols>
    <col min="1" max="1" width="3.00390625" style="25" customWidth="1"/>
    <col min="2" max="2" width="3.00390625" style="1" customWidth="1"/>
    <col min="3" max="17" width="2.421875" style="1" customWidth="1"/>
    <col min="18" max="18" width="4.8515625" style="1" customWidth="1"/>
    <col min="19" max="27" width="3.421875" style="1" customWidth="1"/>
    <col min="28" max="28" width="1.421875" style="1" customWidth="1"/>
    <col min="29" max="30" width="1.7109375" style="1" customWidth="1"/>
    <col min="31" max="31" width="2.7109375" style="1" customWidth="1"/>
    <col min="32" max="32" width="2.421875" style="1" customWidth="1"/>
    <col min="33" max="33" width="2.140625" style="1" customWidth="1"/>
    <col min="34" max="34" width="4.28125" style="1" customWidth="1"/>
    <col min="35" max="35" width="4.8515625" style="26" customWidth="1"/>
    <col min="36" max="36" width="0.71875" style="26" customWidth="1"/>
    <col min="37" max="37" width="4.140625" style="27" hidden="1" customWidth="1"/>
    <col min="38" max="38" width="1.7109375" style="27" hidden="1" customWidth="1"/>
    <col min="39" max="39" width="1.8515625" style="27" hidden="1" customWidth="1"/>
    <col min="40" max="40" width="18.8515625" style="27" customWidth="1"/>
    <col min="41" max="41" width="2.140625" style="27" customWidth="1"/>
    <col min="42" max="43" width="3.7109375" style="27" customWidth="1"/>
    <col min="44" max="44" width="2.8515625" style="27" customWidth="1"/>
    <col min="45" max="47" width="3.00390625" style="1" customWidth="1"/>
    <col min="48" max="59" width="1.7109375" style="1" customWidth="1"/>
    <col min="60" max="60" width="3.7109375" style="1" customWidth="1"/>
    <col min="61" max="62" width="1.7109375" style="1" customWidth="1"/>
    <col min="63" max="63" width="19.00390625" style="1" customWidth="1"/>
    <col min="64" max="64" width="3.421875" style="1" customWidth="1"/>
    <col min="65" max="65" width="0.13671875" style="1" customWidth="1"/>
    <col min="66" max="66" width="2.421875" style="1" customWidth="1"/>
    <col min="67" max="67" width="1.421875" style="1" customWidth="1"/>
    <col min="68" max="68" width="1.7109375" style="1" customWidth="1"/>
    <col min="69" max="69" width="0.42578125" style="1" customWidth="1"/>
    <col min="70" max="74" width="1.28515625" style="1" customWidth="1"/>
    <col min="75" max="75" width="0.42578125" style="1" customWidth="1"/>
    <col min="76" max="76" width="0.71875" style="1" hidden="1" customWidth="1"/>
    <col min="77" max="77" width="3.7109375" style="1" customWidth="1"/>
    <col min="78" max="79" width="0.71875" style="1" hidden="1" customWidth="1"/>
    <col min="80" max="80" width="5.00390625" style="1" customWidth="1"/>
    <col min="81" max="81" width="8.8515625" style="1" customWidth="1"/>
    <col min="82" max="82" width="14.421875" style="6" bestFit="1" customWidth="1"/>
    <col min="83" max="145" width="1.7109375" style="3" customWidth="1"/>
    <col min="146" max="16384" width="1.7109375" style="1" customWidth="1"/>
  </cols>
  <sheetData>
    <row r="1" spans="1:8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0"/>
      <c r="M1" s="30"/>
      <c r="N1" s="30"/>
      <c r="O1" s="30"/>
      <c r="P1" s="30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"/>
      <c r="AE1" s="3"/>
      <c r="AF1" s="3"/>
      <c r="AG1" s="3"/>
      <c r="AH1" s="3"/>
      <c r="AI1" s="4"/>
      <c r="AJ1" s="4"/>
      <c r="AK1" s="5"/>
      <c r="AL1" s="5"/>
      <c r="AM1" s="5"/>
      <c r="AN1" s="5"/>
      <c r="AO1" s="5"/>
      <c r="AP1" s="5"/>
      <c r="AQ1" s="5"/>
      <c r="AR1" s="5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5"/>
      <c r="AL2" s="5"/>
      <c r="AM2" s="5"/>
      <c r="AN2" s="5"/>
      <c r="AO2" s="5"/>
      <c r="AP2" s="5"/>
      <c r="AQ2" s="5"/>
      <c r="AR2" s="5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5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11"/>
      <c r="BH3" s="11"/>
      <c r="BI3" s="11"/>
      <c r="BJ3" s="11"/>
      <c r="BK3" s="11"/>
      <c r="BL3" s="11"/>
      <c r="BM3" s="11"/>
      <c r="BN3" s="11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1:81" ht="6.75" customHeight="1" thickTop="1">
      <c r="A4" s="7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44" t="s">
        <v>109</v>
      </c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6"/>
      <c r="BK4" s="362" t="s">
        <v>14</v>
      </c>
      <c r="BL4" s="363"/>
      <c r="BM4" s="363"/>
      <c r="BN4" s="364"/>
      <c r="BO4" s="461">
        <v>300</v>
      </c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3"/>
    </row>
    <row r="5" spans="1:81" ht="10.5" customHeight="1">
      <c r="A5" s="59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16"/>
      <c r="O5" s="16"/>
      <c r="P5" s="347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9"/>
      <c r="BK5" s="365"/>
      <c r="BL5" s="366"/>
      <c r="BM5" s="366"/>
      <c r="BN5" s="367"/>
      <c r="BO5" s="464"/>
      <c r="BP5" s="465"/>
      <c r="BQ5" s="465"/>
      <c r="BR5" s="465"/>
      <c r="BS5" s="465"/>
      <c r="BT5" s="465"/>
      <c r="BU5" s="465"/>
      <c r="BV5" s="465"/>
      <c r="BW5" s="465"/>
      <c r="BX5" s="465"/>
      <c r="BY5" s="465"/>
      <c r="BZ5" s="465"/>
      <c r="CA5" s="465"/>
      <c r="CB5" s="465"/>
      <c r="CC5" s="466"/>
    </row>
    <row r="6" spans="1:254" ht="54.75" customHeight="1">
      <c r="A6" s="5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47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9"/>
      <c r="BK6" s="365"/>
      <c r="BL6" s="366"/>
      <c r="BM6" s="366"/>
      <c r="BN6" s="367"/>
      <c r="BO6" s="464"/>
      <c r="BP6" s="465"/>
      <c r="BQ6" s="465"/>
      <c r="BR6" s="465"/>
      <c r="BS6" s="465"/>
      <c r="BT6" s="465"/>
      <c r="BU6" s="465"/>
      <c r="BV6" s="465"/>
      <c r="BW6" s="465"/>
      <c r="BX6" s="465"/>
      <c r="BY6" s="465"/>
      <c r="BZ6" s="465"/>
      <c r="CA6" s="465"/>
      <c r="CB6" s="465"/>
      <c r="CC6" s="466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3" customFormat="1" ht="12.75" customHeight="1" thickBot="1">
      <c r="A7" s="6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61"/>
      <c r="O7" s="61"/>
      <c r="P7" s="350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2"/>
      <c r="BK7" s="365"/>
      <c r="BL7" s="366"/>
      <c r="BM7" s="366"/>
      <c r="BN7" s="367"/>
      <c r="BO7" s="467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6"/>
      <c r="CD7" s="6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2" customHeight="1" hidden="1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5"/>
      <c r="O8" s="56"/>
      <c r="P8" s="57"/>
      <c r="Q8" s="17"/>
      <c r="R8" s="17"/>
      <c r="S8" s="17"/>
      <c r="T8" s="17"/>
      <c r="U8" s="17"/>
      <c r="V8" s="17"/>
      <c r="W8" s="17"/>
      <c r="X8" s="17"/>
      <c r="Y8" s="17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102"/>
      <c r="BG8" s="102"/>
      <c r="BH8" s="102"/>
      <c r="BI8" s="102"/>
      <c r="BJ8" s="102"/>
      <c r="BK8" s="368"/>
      <c r="BL8" s="369"/>
      <c r="BM8" s="369"/>
      <c r="BN8" s="370"/>
      <c r="BO8" s="468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70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22.5" customHeight="1" thickBot="1" thickTop="1">
      <c r="A9" s="376" t="s">
        <v>22</v>
      </c>
      <c r="B9" s="377"/>
      <c r="C9" s="377"/>
      <c r="D9" s="378"/>
      <c r="E9" s="451">
        <v>2</v>
      </c>
      <c r="F9" s="452"/>
      <c r="G9" s="452">
        <v>0</v>
      </c>
      <c r="H9" s="452"/>
      <c r="I9" s="453">
        <v>1</v>
      </c>
      <c r="J9" s="453"/>
      <c r="K9" s="453">
        <v>4</v>
      </c>
      <c r="L9" s="454"/>
      <c r="M9" s="143"/>
      <c r="N9" s="143"/>
      <c r="O9" s="144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379" t="s">
        <v>23</v>
      </c>
      <c r="AD9" s="379"/>
      <c r="AE9" s="379"/>
      <c r="AF9" s="379"/>
      <c r="AG9" s="380"/>
      <c r="AH9" s="146">
        <v>0</v>
      </c>
      <c r="AI9" s="146">
        <v>1</v>
      </c>
      <c r="AJ9" s="145"/>
      <c r="AK9" s="145"/>
      <c r="AL9" s="145"/>
      <c r="AM9" s="145"/>
      <c r="AN9" s="147"/>
      <c r="AO9" s="353" t="s">
        <v>0</v>
      </c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5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81" ht="20.25" customHeight="1">
      <c r="A10" s="148"/>
      <c r="B10" s="15"/>
      <c r="C10" s="398" t="s">
        <v>19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17"/>
      <c r="AL10" s="17"/>
      <c r="AM10" s="17"/>
      <c r="AN10" s="149"/>
      <c r="AO10" s="356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8"/>
    </row>
    <row r="11" spans="1:81" ht="27.75" customHeight="1">
      <c r="A11" s="148"/>
      <c r="B11" s="15"/>
      <c r="C11" s="398" t="s">
        <v>20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76"/>
      <c r="AL11" s="76"/>
      <c r="AM11" s="76"/>
      <c r="AN11" s="150"/>
      <c r="AO11" s="356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8"/>
    </row>
    <row r="12" spans="1:81" ht="24" customHeight="1" thickBot="1">
      <c r="A12" s="151"/>
      <c r="B12" s="152"/>
      <c r="C12" s="153"/>
      <c r="D12" s="154"/>
      <c r="E12" s="154"/>
      <c r="F12" s="154"/>
      <c r="G12" s="154"/>
      <c r="H12" s="154">
        <v>1</v>
      </c>
      <c r="I12" s="154"/>
      <c r="J12" s="154"/>
      <c r="K12" s="482" t="s">
        <v>21</v>
      </c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155"/>
      <c r="AL12" s="155"/>
      <c r="AM12" s="155"/>
      <c r="AN12" s="156"/>
      <c r="AO12" s="359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1"/>
    </row>
    <row r="13" spans="1:81" ht="21" customHeight="1" thickTop="1">
      <c r="A13" s="386" t="s">
        <v>15</v>
      </c>
      <c r="B13" s="387"/>
      <c r="C13" s="126" t="s">
        <v>1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  <c r="P13" s="128"/>
      <c r="Q13" s="128"/>
      <c r="R13" s="129" t="s">
        <v>2</v>
      </c>
      <c r="S13" s="130" t="s">
        <v>3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 t="s">
        <v>4</v>
      </c>
      <c r="AI13" s="132"/>
      <c r="AJ13" s="132"/>
      <c r="AK13" s="133"/>
      <c r="AL13" s="133"/>
      <c r="AM13" s="133"/>
      <c r="AN13" s="133"/>
      <c r="AO13" s="133"/>
      <c r="AP13" s="133"/>
      <c r="AQ13" s="133"/>
      <c r="AR13" s="133"/>
      <c r="AS13" s="131"/>
      <c r="AT13" s="131"/>
      <c r="AU13" s="131"/>
      <c r="AV13" s="131"/>
      <c r="AW13" s="131"/>
      <c r="AX13" s="131"/>
      <c r="AY13" s="131"/>
      <c r="AZ13" s="131"/>
      <c r="BA13" s="131" t="s">
        <v>5</v>
      </c>
      <c r="BB13" s="131"/>
      <c r="BC13" s="131"/>
      <c r="BD13" s="131"/>
      <c r="BE13" s="131"/>
      <c r="BF13" s="134"/>
      <c r="BG13" s="131"/>
      <c r="BH13" s="131"/>
      <c r="BI13" s="131"/>
      <c r="BJ13" s="134"/>
      <c r="BK13" s="131"/>
      <c r="BL13" s="131" t="s">
        <v>6</v>
      </c>
      <c r="BM13" s="131"/>
      <c r="BN13" s="135"/>
      <c r="BO13" s="135"/>
      <c r="BP13" s="131"/>
      <c r="BQ13" s="131"/>
      <c r="BR13" s="131"/>
      <c r="BS13" s="128"/>
      <c r="BT13" s="128"/>
      <c r="BU13" s="128"/>
      <c r="BV13" s="128"/>
      <c r="BW13" s="136"/>
      <c r="BX13" s="128"/>
      <c r="BY13" s="128"/>
      <c r="BZ13" s="128"/>
      <c r="CA13" s="128"/>
      <c r="CB13" s="128"/>
      <c r="CC13" s="137"/>
    </row>
    <row r="14" spans="1:81" ht="24" customHeight="1" thickBot="1">
      <c r="A14" s="388"/>
      <c r="B14" s="389"/>
      <c r="C14" s="120"/>
      <c r="D14" s="121"/>
      <c r="E14" s="121"/>
      <c r="F14" s="121"/>
      <c r="G14" s="121"/>
      <c r="H14" s="122"/>
      <c r="I14" s="122">
        <v>8</v>
      </c>
      <c r="J14" s="122">
        <v>0</v>
      </c>
      <c r="K14" s="122">
        <v>0</v>
      </c>
      <c r="L14" s="122">
        <v>3</v>
      </c>
      <c r="M14" s="122">
        <v>2</v>
      </c>
      <c r="N14" s="122">
        <v>1</v>
      </c>
      <c r="O14" s="122">
        <v>3</v>
      </c>
      <c r="P14" s="122">
        <v>2</v>
      </c>
      <c r="Q14" s="123">
        <v>2</v>
      </c>
      <c r="R14" s="124">
        <v>6</v>
      </c>
      <c r="S14" s="455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56"/>
      <c r="AH14" s="48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56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11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12"/>
    </row>
    <row r="15" spans="1:81" ht="24.75" customHeight="1" thickTop="1">
      <c r="A15" s="388"/>
      <c r="B15" s="389"/>
      <c r="C15" s="119" t="s">
        <v>7</v>
      </c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7"/>
      <c r="BM15" s="77"/>
      <c r="BN15" s="110"/>
      <c r="BO15" s="110"/>
      <c r="BP15" s="78"/>
      <c r="BQ15" s="78"/>
      <c r="BR15" s="78"/>
      <c r="BS15" s="78"/>
      <c r="BT15" s="78"/>
      <c r="BU15" s="78"/>
      <c r="BV15" s="78"/>
      <c r="BW15" s="78"/>
      <c r="BX15" s="78"/>
      <c r="BY15" s="125"/>
      <c r="BZ15" s="18"/>
      <c r="CA15" s="18"/>
      <c r="CB15" s="457" t="s">
        <v>24</v>
      </c>
      <c r="CC15" s="458"/>
    </row>
    <row r="16" spans="1:81" ht="22.5" customHeight="1" thickBot="1">
      <c r="A16" s="388"/>
      <c r="B16" s="389"/>
      <c r="C16" s="479" t="s">
        <v>114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1"/>
      <c r="BZ16" s="54"/>
      <c r="CA16" s="54"/>
      <c r="CB16" s="449">
        <v>32</v>
      </c>
      <c r="CC16" s="450"/>
    </row>
    <row r="17" spans="1:81" ht="18.75" customHeight="1" thickBot="1" thickTop="1">
      <c r="A17" s="390"/>
      <c r="B17" s="391"/>
      <c r="C17" s="392" t="s">
        <v>27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114"/>
      <c r="V17" s="115"/>
      <c r="W17" s="115" t="s">
        <v>28</v>
      </c>
      <c r="X17" s="116"/>
      <c r="Y17" s="114"/>
      <c r="Z17" s="117"/>
      <c r="AA17" s="114"/>
      <c r="AB17" s="459" t="s">
        <v>29</v>
      </c>
      <c r="AC17" s="393"/>
      <c r="AD17" s="393"/>
      <c r="AE17" s="393"/>
      <c r="AF17" s="393"/>
      <c r="AG17" s="393"/>
      <c r="AH17" s="460"/>
      <c r="AI17" s="117"/>
      <c r="AJ17" s="114"/>
      <c r="AK17" s="114"/>
      <c r="AL17" s="114"/>
      <c r="AM17" s="114"/>
      <c r="AN17" s="118" t="s">
        <v>30</v>
      </c>
      <c r="AO17" s="114"/>
      <c r="AP17" s="117"/>
      <c r="AQ17" s="116"/>
      <c r="AR17" s="116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5"/>
      <c r="BO17" s="115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38"/>
    </row>
    <row r="18" spans="1:145" s="80" customFormat="1" ht="18.75" customHeight="1" thickBot="1" thickTop="1">
      <c r="A18" s="139" t="s">
        <v>16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1" t="s">
        <v>17</v>
      </c>
      <c r="M18" s="142"/>
      <c r="N18" s="142"/>
      <c r="O18" s="142"/>
      <c r="P18" s="142"/>
      <c r="Q18" s="140"/>
      <c r="R18" s="141"/>
      <c r="S18" s="141"/>
      <c r="T18" s="141" t="s">
        <v>18</v>
      </c>
      <c r="U18" s="141"/>
      <c r="V18" s="141"/>
      <c r="W18" s="141"/>
      <c r="X18" s="141"/>
      <c r="Y18" s="141"/>
      <c r="Z18" s="141"/>
      <c r="AA18" s="141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4"/>
      <c r="CD18" s="81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</row>
    <row r="19" spans="1:81" ht="36.75" customHeight="1" thickTop="1">
      <c r="A19" s="261" t="s">
        <v>105</v>
      </c>
      <c r="B19" s="262"/>
      <c r="C19" s="394" t="s">
        <v>90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157">
        <v>27</v>
      </c>
      <c r="AI19" s="381">
        <v>0</v>
      </c>
      <c r="AJ19" s="382"/>
      <c r="AK19" s="382"/>
      <c r="AL19" s="382"/>
      <c r="AM19" s="382"/>
      <c r="AN19" s="383"/>
      <c r="AO19" s="425" t="s">
        <v>54</v>
      </c>
      <c r="AP19" s="425"/>
      <c r="AQ19" s="488" t="s">
        <v>43</v>
      </c>
      <c r="AR19" s="489"/>
      <c r="AS19" s="415" t="s">
        <v>112</v>
      </c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40">
        <v>61</v>
      </c>
      <c r="BO19" s="441"/>
      <c r="BP19" s="381">
        <v>0</v>
      </c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1"/>
    </row>
    <row r="20" spans="1:81" ht="36.75" customHeight="1">
      <c r="A20" s="261"/>
      <c r="B20" s="262"/>
      <c r="C20" s="403" t="s">
        <v>91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158">
        <f aca="true" t="shared" si="0" ref="AH20:AH52">+AH19+1</f>
        <v>28</v>
      </c>
      <c r="AI20" s="321">
        <f>+DETALLE!L8</f>
        <v>5194000</v>
      </c>
      <c r="AJ20" s="384"/>
      <c r="AK20" s="384"/>
      <c r="AL20" s="384"/>
      <c r="AM20" s="384"/>
      <c r="AN20" s="385"/>
      <c r="AO20" s="425"/>
      <c r="AP20" s="425"/>
      <c r="AQ20" s="490"/>
      <c r="AR20" s="491"/>
      <c r="AS20" s="420" t="s">
        <v>52</v>
      </c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399">
        <f aca="true" t="shared" si="1" ref="BN20:BN26">+BN19+1</f>
        <v>62</v>
      </c>
      <c r="BO20" s="400"/>
      <c r="BP20" s="321">
        <f>+DETALLE!L50</f>
        <v>11000</v>
      </c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3"/>
    </row>
    <row r="21" spans="1:81" ht="36.75" customHeight="1" thickBot="1">
      <c r="A21" s="261"/>
      <c r="B21" s="262"/>
      <c r="C21" s="219" t="s">
        <v>92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159">
        <f t="shared" si="0"/>
        <v>29</v>
      </c>
      <c r="AI21" s="281">
        <v>0</v>
      </c>
      <c r="AJ21" s="282"/>
      <c r="AK21" s="282"/>
      <c r="AL21" s="282"/>
      <c r="AM21" s="282"/>
      <c r="AN21" s="283"/>
      <c r="AO21" s="425"/>
      <c r="AP21" s="425"/>
      <c r="AQ21" s="492"/>
      <c r="AR21" s="493"/>
      <c r="AS21" s="571" t="s">
        <v>53</v>
      </c>
      <c r="AT21" s="572"/>
      <c r="AU21" s="572"/>
      <c r="AV21" s="572"/>
      <c r="AW21" s="572"/>
      <c r="AX21" s="572"/>
      <c r="AY21" s="572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445">
        <f t="shared" si="1"/>
        <v>63</v>
      </c>
      <c r="BO21" s="446"/>
      <c r="BP21" s="434">
        <f>SUM(AI48:AN52,BP19:CC20)</f>
        <v>842000</v>
      </c>
      <c r="BQ21" s="435"/>
      <c r="BR21" s="435"/>
      <c r="BS21" s="435"/>
      <c r="BT21" s="435"/>
      <c r="BU21" s="435"/>
      <c r="BV21" s="435"/>
      <c r="BW21" s="435"/>
      <c r="BX21" s="435"/>
      <c r="BY21" s="435"/>
      <c r="BZ21" s="435"/>
      <c r="CA21" s="435"/>
      <c r="CB21" s="435"/>
      <c r="CC21" s="436"/>
    </row>
    <row r="22" spans="1:81" ht="28.5" customHeight="1" thickTop="1">
      <c r="A22" s="261"/>
      <c r="B22" s="262"/>
      <c r="C22" s="221" t="s">
        <v>93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158">
        <f t="shared" si="0"/>
        <v>30</v>
      </c>
      <c r="AI22" s="321">
        <v>0</v>
      </c>
      <c r="AJ22" s="384"/>
      <c r="AK22" s="384"/>
      <c r="AL22" s="384"/>
      <c r="AM22" s="384"/>
      <c r="AN22" s="385"/>
      <c r="AO22" s="425"/>
      <c r="AP22" s="425"/>
      <c r="AQ22" s="265" t="s">
        <v>68</v>
      </c>
      <c r="AR22" s="266"/>
      <c r="AS22" s="573" t="s">
        <v>55</v>
      </c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4"/>
      <c r="BE22" s="574"/>
      <c r="BF22" s="574"/>
      <c r="BG22" s="574"/>
      <c r="BH22" s="574"/>
      <c r="BI22" s="574"/>
      <c r="BJ22" s="574"/>
      <c r="BK22" s="574"/>
      <c r="BL22" s="574"/>
      <c r="BM22" s="575"/>
      <c r="BN22" s="405">
        <f t="shared" si="1"/>
        <v>64</v>
      </c>
      <c r="BO22" s="406"/>
      <c r="BP22" s="437">
        <v>0</v>
      </c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9"/>
    </row>
    <row r="23" spans="1:81" ht="28.5" customHeight="1">
      <c r="A23" s="261"/>
      <c r="B23" s="262"/>
      <c r="C23" s="565" t="s">
        <v>94</v>
      </c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159">
        <f t="shared" si="0"/>
        <v>31</v>
      </c>
      <c r="AI23" s="281">
        <v>0</v>
      </c>
      <c r="AJ23" s="282"/>
      <c r="AK23" s="282"/>
      <c r="AL23" s="282"/>
      <c r="AM23" s="282"/>
      <c r="AN23" s="283"/>
      <c r="AO23" s="425"/>
      <c r="AP23" s="425"/>
      <c r="AQ23" s="267"/>
      <c r="AR23" s="268"/>
      <c r="AS23" s="407" t="s">
        <v>56</v>
      </c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9"/>
      <c r="BN23" s="371">
        <f t="shared" si="1"/>
        <v>65</v>
      </c>
      <c r="BO23" s="372"/>
      <c r="BP23" s="373">
        <v>0</v>
      </c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5"/>
    </row>
    <row r="24" spans="1:81" ht="33" customHeight="1">
      <c r="A24" s="261"/>
      <c r="B24" s="262"/>
      <c r="C24" s="221" t="s">
        <v>103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158">
        <f t="shared" si="0"/>
        <v>32</v>
      </c>
      <c r="AI24" s="321">
        <v>0</v>
      </c>
      <c r="AJ24" s="384"/>
      <c r="AK24" s="384"/>
      <c r="AL24" s="384"/>
      <c r="AM24" s="384"/>
      <c r="AN24" s="385"/>
      <c r="AO24" s="425"/>
      <c r="AP24" s="425"/>
      <c r="AQ24" s="267"/>
      <c r="AR24" s="268"/>
      <c r="AS24" s="241" t="s">
        <v>57</v>
      </c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3"/>
      <c r="BN24" s="396">
        <f t="shared" si="1"/>
        <v>66</v>
      </c>
      <c r="BO24" s="397"/>
      <c r="BP24" s="442">
        <v>0</v>
      </c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4"/>
    </row>
    <row r="25" spans="1:81" ht="28.5" customHeight="1">
      <c r="A25" s="261"/>
      <c r="B25" s="262"/>
      <c r="C25" s="219" t="s">
        <v>102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159">
        <f t="shared" si="0"/>
        <v>33</v>
      </c>
      <c r="AI25" s="281">
        <v>0</v>
      </c>
      <c r="AJ25" s="282"/>
      <c r="AK25" s="282"/>
      <c r="AL25" s="282"/>
      <c r="AM25" s="282"/>
      <c r="AN25" s="283"/>
      <c r="AO25" s="425"/>
      <c r="AP25" s="425"/>
      <c r="AQ25" s="267"/>
      <c r="AR25" s="268"/>
      <c r="AS25" s="407" t="s">
        <v>58</v>
      </c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9"/>
      <c r="BN25" s="371">
        <f t="shared" si="1"/>
        <v>67</v>
      </c>
      <c r="BO25" s="372"/>
      <c r="BP25" s="417">
        <v>0</v>
      </c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9"/>
    </row>
    <row r="26" spans="1:81" ht="28.5" customHeight="1">
      <c r="A26" s="261"/>
      <c r="B26" s="262"/>
      <c r="C26" s="225" t="s">
        <v>101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158">
        <f t="shared" si="0"/>
        <v>34</v>
      </c>
      <c r="AI26" s="321">
        <v>0</v>
      </c>
      <c r="AJ26" s="322"/>
      <c r="AK26" s="322"/>
      <c r="AL26" s="322"/>
      <c r="AM26" s="322"/>
      <c r="AN26" s="323"/>
      <c r="AO26" s="425"/>
      <c r="AP26" s="425"/>
      <c r="AQ26" s="267"/>
      <c r="AR26" s="268"/>
      <c r="AS26" s="241" t="s">
        <v>59</v>
      </c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9"/>
      <c r="BN26" s="396">
        <f t="shared" si="1"/>
        <v>68</v>
      </c>
      <c r="BO26" s="397"/>
      <c r="BP26" s="472">
        <f>+DETALLE!K57</f>
        <v>532000</v>
      </c>
      <c r="BQ26" s="473"/>
      <c r="BR26" s="473"/>
      <c r="BS26" s="473"/>
      <c r="BT26" s="473"/>
      <c r="BU26" s="473"/>
      <c r="BV26" s="473"/>
      <c r="BW26" s="473"/>
      <c r="BX26" s="473"/>
      <c r="BY26" s="473"/>
      <c r="BZ26" s="473"/>
      <c r="CA26" s="473"/>
      <c r="CB26" s="473"/>
      <c r="CC26" s="474"/>
    </row>
    <row r="27" spans="1:81" ht="28.5" customHeight="1">
      <c r="A27" s="261"/>
      <c r="B27" s="262"/>
      <c r="C27" s="219" t="s">
        <v>100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9">
        <f t="shared" si="0"/>
        <v>35</v>
      </c>
      <c r="AI27" s="281">
        <v>0</v>
      </c>
      <c r="AJ27" s="282"/>
      <c r="AK27" s="282"/>
      <c r="AL27" s="282"/>
      <c r="AM27" s="282"/>
      <c r="AN27" s="283"/>
      <c r="AO27" s="425"/>
      <c r="AP27" s="425"/>
      <c r="AQ27" s="267"/>
      <c r="AR27" s="268"/>
      <c r="AS27" s="407" t="s">
        <v>60</v>
      </c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9"/>
      <c r="BN27" s="371">
        <v>69</v>
      </c>
      <c r="BO27" s="372"/>
      <c r="BP27" s="475">
        <v>0</v>
      </c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7"/>
    </row>
    <row r="28" spans="1:81" ht="28.5" customHeight="1">
      <c r="A28" s="261"/>
      <c r="B28" s="262"/>
      <c r="C28" s="221" t="s">
        <v>99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158">
        <f t="shared" si="0"/>
        <v>36</v>
      </c>
      <c r="AI28" s="321">
        <v>0</v>
      </c>
      <c r="AJ28" s="322"/>
      <c r="AK28" s="322"/>
      <c r="AL28" s="322"/>
      <c r="AM28" s="322"/>
      <c r="AN28" s="323"/>
      <c r="AO28" s="425"/>
      <c r="AP28" s="425"/>
      <c r="AQ28" s="267"/>
      <c r="AR28" s="268"/>
      <c r="AS28" s="241" t="s">
        <v>61</v>
      </c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3"/>
      <c r="BN28" s="396">
        <f>+BN27+1</f>
        <v>70</v>
      </c>
      <c r="BO28" s="410"/>
      <c r="BP28" s="478">
        <f>+DETALLE!K63</f>
        <v>364000</v>
      </c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7"/>
    </row>
    <row r="29" spans="1:82" ht="28.5" customHeight="1">
      <c r="A29" s="261"/>
      <c r="B29" s="262"/>
      <c r="C29" s="217" t="s">
        <v>104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159">
        <f t="shared" si="0"/>
        <v>37</v>
      </c>
      <c r="AI29" s="281">
        <f>+DETALLE!L11</f>
        <v>36000</v>
      </c>
      <c r="AJ29" s="282"/>
      <c r="AK29" s="282"/>
      <c r="AL29" s="282"/>
      <c r="AM29" s="282"/>
      <c r="AN29" s="283"/>
      <c r="AO29" s="425"/>
      <c r="AP29" s="425"/>
      <c r="AQ29" s="267"/>
      <c r="AR29" s="268"/>
      <c r="AS29" s="485" t="s">
        <v>62</v>
      </c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7"/>
      <c r="BN29" s="428">
        <f aca="true" t="shared" si="2" ref="BN29:BN52">+BN28+1</f>
        <v>71</v>
      </c>
      <c r="BO29" s="429"/>
      <c r="BP29" s="475">
        <f>SUM(BP22:CC28)</f>
        <v>896000</v>
      </c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7"/>
      <c r="CD29" s="19"/>
    </row>
    <row r="30" spans="1:82" ht="33.75" customHeight="1">
      <c r="A30" s="261"/>
      <c r="B30" s="262"/>
      <c r="C30" s="221" t="s">
        <v>96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158">
        <f t="shared" si="0"/>
        <v>38</v>
      </c>
      <c r="AI30" s="321">
        <f>+DETALLE!L15</f>
        <v>84000</v>
      </c>
      <c r="AJ30" s="322"/>
      <c r="AK30" s="322"/>
      <c r="AL30" s="322"/>
      <c r="AM30" s="322"/>
      <c r="AN30" s="323"/>
      <c r="AO30" s="425"/>
      <c r="AP30" s="425"/>
      <c r="AQ30" s="267"/>
      <c r="AR30" s="268"/>
      <c r="AS30" s="241" t="s">
        <v>63</v>
      </c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3"/>
      <c r="BN30" s="247">
        <f t="shared" si="2"/>
        <v>72</v>
      </c>
      <c r="BO30" s="248"/>
      <c r="BP30" s="484">
        <f>+DETALLE!K69</f>
        <v>70000</v>
      </c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5"/>
      <c r="CD30" s="20"/>
    </row>
    <row r="31" spans="1:82" ht="37.5" customHeight="1">
      <c r="A31" s="261"/>
      <c r="B31" s="262"/>
      <c r="C31" s="563" t="s">
        <v>95</v>
      </c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160">
        <f t="shared" si="0"/>
        <v>39</v>
      </c>
      <c r="AI31" s="281">
        <f>SUM(AI19:AN30)</f>
        <v>5314000</v>
      </c>
      <c r="AJ31" s="282"/>
      <c r="AK31" s="282"/>
      <c r="AL31" s="282"/>
      <c r="AM31" s="282"/>
      <c r="AN31" s="283"/>
      <c r="AO31" s="425"/>
      <c r="AP31" s="425"/>
      <c r="AQ31" s="267"/>
      <c r="AR31" s="268"/>
      <c r="AS31" s="407" t="s">
        <v>64</v>
      </c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9"/>
      <c r="BN31" s="424">
        <f t="shared" si="2"/>
        <v>73</v>
      </c>
      <c r="BO31" s="248"/>
      <c r="BP31" s="373">
        <v>0</v>
      </c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5"/>
      <c r="CD31" s="21"/>
    </row>
    <row r="32" spans="1:82" ht="33.75" customHeight="1">
      <c r="A32" s="261"/>
      <c r="B32" s="262"/>
      <c r="C32" s="221" t="s">
        <v>98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158">
        <f t="shared" si="0"/>
        <v>40</v>
      </c>
      <c r="AI32" s="321">
        <f>+DETALLE!K18</f>
        <v>93000</v>
      </c>
      <c r="AJ32" s="322"/>
      <c r="AK32" s="322"/>
      <c r="AL32" s="322"/>
      <c r="AM32" s="322"/>
      <c r="AN32" s="323"/>
      <c r="AO32" s="425"/>
      <c r="AP32" s="425"/>
      <c r="AQ32" s="267"/>
      <c r="AR32" s="268"/>
      <c r="AS32" s="241" t="s">
        <v>65</v>
      </c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3"/>
      <c r="BN32" s="247">
        <f t="shared" si="2"/>
        <v>74</v>
      </c>
      <c r="BO32" s="248"/>
      <c r="BP32" s="532">
        <f>+DETALLE!K72</f>
        <v>15000</v>
      </c>
      <c r="BQ32" s="533"/>
      <c r="BR32" s="533"/>
      <c r="BS32" s="533"/>
      <c r="BT32" s="533"/>
      <c r="BU32" s="533"/>
      <c r="BV32" s="533"/>
      <c r="BW32" s="533"/>
      <c r="BX32" s="533"/>
      <c r="BY32" s="533"/>
      <c r="BZ32" s="533"/>
      <c r="CA32" s="533"/>
      <c r="CB32" s="533"/>
      <c r="CC32" s="534"/>
      <c r="CD32" s="21"/>
    </row>
    <row r="33" spans="1:82" ht="36.75" customHeight="1" thickBot="1">
      <c r="A33" s="324"/>
      <c r="B33" s="325"/>
      <c r="C33" s="422" t="s">
        <v>97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161">
        <f t="shared" si="0"/>
        <v>41</v>
      </c>
      <c r="AI33" s="228">
        <f>+AI31-AI32</f>
        <v>5221000</v>
      </c>
      <c r="AJ33" s="229"/>
      <c r="AK33" s="229"/>
      <c r="AL33" s="229"/>
      <c r="AM33" s="229"/>
      <c r="AN33" s="230"/>
      <c r="AO33" s="425"/>
      <c r="AP33" s="425"/>
      <c r="AQ33" s="267"/>
      <c r="AR33" s="268"/>
      <c r="AS33" s="407" t="s">
        <v>66</v>
      </c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9"/>
      <c r="BN33" s="424">
        <f t="shared" si="2"/>
        <v>75</v>
      </c>
      <c r="BO33" s="248"/>
      <c r="BP33" s="373">
        <v>0</v>
      </c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8"/>
      <c r="CD33" s="21"/>
    </row>
    <row r="34" spans="1:81" ht="36.75" customHeight="1" thickTop="1">
      <c r="A34" s="335" t="s">
        <v>32</v>
      </c>
      <c r="B34" s="336"/>
      <c r="C34" s="261" t="s">
        <v>31</v>
      </c>
      <c r="D34" s="262"/>
      <c r="E34" s="278" t="s">
        <v>33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162">
        <f>+AH33+1</f>
        <v>42</v>
      </c>
      <c r="AI34" s="568">
        <v>0</v>
      </c>
      <c r="AJ34" s="569"/>
      <c r="AK34" s="569"/>
      <c r="AL34" s="569"/>
      <c r="AM34" s="569"/>
      <c r="AN34" s="570"/>
      <c r="AO34" s="425"/>
      <c r="AP34" s="425"/>
      <c r="AQ34" s="267"/>
      <c r="AR34" s="268"/>
      <c r="AS34" s="241" t="s">
        <v>67</v>
      </c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3"/>
      <c r="BN34" s="247">
        <f t="shared" si="2"/>
        <v>76</v>
      </c>
      <c r="BO34" s="248"/>
      <c r="BP34" s="540">
        <v>0</v>
      </c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5"/>
    </row>
    <row r="35" spans="1:82" ht="36.75" customHeight="1" thickBot="1">
      <c r="A35" s="337"/>
      <c r="B35" s="338"/>
      <c r="C35" s="261"/>
      <c r="D35" s="262"/>
      <c r="E35" s="231" t="s">
        <v>34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3"/>
      <c r="AH35" s="159">
        <f t="shared" si="0"/>
        <v>43</v>
      </c>
      <c r="AI35" s="281">
        <v>0</v>
      </c>
      <c r="AJ35" s="282"/>
      <c r="AK35" s="282"/>
      <c r="AL35" s="282"/>
      <c r="AM35" s="282"/>
      <c r="AN35" s="283"/>
      <c r="AO35" s="425"/>
      <c r="AP35" s="425"/>
      <c r="AQ35" s="267"/>
      <c r="AR35" s="268"/>
      <c r="AS35" s="244" t="s">
        <v>89</v>
      </c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6"/>
      <c r="BN35" s="494">
        <f t="shared" si="2"/>
        <v>77</v>
      </c>
      <c r="BO35" s="495"/>
      <c r="BP35" s="496">
        <f>+BP29+BP30+BP31+BP32+BP33-BP34</f>
        <v>981000</v>
      </c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8"/>
      <c r="CD35" s="196"/>
    </row>
    <row r="36" spans="1:81" ht="36.75" customHeight="1" thickTop="1">
      <c r="A36" s="337"/>
      <c r="B36" s="338"/>
      <c r="C36" s="261"/>
      <c r="D36" s="262"/>
      <c r="E36" s="567" t="s">
        <v>35</v>
      </c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2"/>
      <c r="AH36" s="158">
        <f t="shared" si="0"/>
        <v>44</v>
      </c>
      <c r="AI36" s="321">
        <v>0</v>
      </c>
      <c r="AJ36" s="322"/>
      <c r="AK36" s="322"/>
      <c r="AL36" s="322"/>
      <c r="AM36" s="322"/>
      <c r="AN36" s="323"/>
      <c r="AO36" s="425"/>
      <c r="AP36" s="425"/>
      <c r="AQ36" s="426" t="s">
        <v>69</v>
      </c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581">
        <f t="shared" si="2"/>
        <v>78</v>
      </c>
      <c r="BO36" s="582"/>
      <c r="BP36" s="537">
        <v>0</v>
      </c>
      <c r="BQ36" s="538"/>
      <c r="BR36" s="538"/>
      <c r="BS36" s="538"/>
      <c r="BT36" s="538"/>
      <c r="BU36" s="538"/>
      <c r="BV36" s="538"/>
      <c r="BW36" s="538"/>
      <c r="BX36" s="538"/>
      <c r="BY36" s="538"/>
      <c r="BZ36" s="538"/>
      <c r="CA36" s="538"/>
      <c r="CB36" s="538"/>
      <c r="CC36" s="539"/>
    </row>
    <row r="37" spans="1:81" ht="36.75" customHeight="1">
      <c r="A37" s="337"/>
      <c r="B37" s="338"/>
      <c r="C37" s="261"/>
      <c r="D37" s="262"/>
      <c r="E37" s="231" t="s">
        <v>36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3"/>
      <c r="AH37" s="159">
        <f>+AH36+1</f>
        <v>45</v>
      </c>
      <c r="AI37" s="281">
        <v>0</v>
      </c>
      <c r="AJ37" s="282"/>
      <c r="AK37" s="282"/>
      <c r="AL37" s="282"/>
      <c r="AM37" s="282"/>
      <c r="AN37" s="283"/>
      <c r="AO37" s="425"/>
      <c r="AP37" s="425"/>
      <c r="AQ37" s="217" t="s">
        <v>85</v>
      </c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541">
        <f t="shared" si="2"/>
        <v>79</v>
      </c>
      <c r="BO37" s="542"/>
      <c r="BP37" s="588">
        <f>+BP35-BP21</f>
        <v>139000</v>
      </c>
      <c r="BQ37" s="589"/>
      <c r="BR37" s="589"/>
      <c r="BS37" s="589"/>
      <c r="BT37" s="589"/>
      <c r="BU37" s="589"/>
      <c r="BV37" s="589"/>
      <c r="BW37" s="589"/>
      <c r="BX37" s="589"/>
      <c r="BY37" s="589"/>
      <c r="BZ37" s="589"/>
      <c r="CA37" s="589"/>
      <c r="CB37" s="589"/>
      <c r="CC37" s="590"/>
    </row>
    <row r="38" spans="1:81" ht="36.75" customHeight="1">
      <c r="A38" s="337"/>
      <c r="B38" s="338"/>
      <c r="C38" s="261"/>
      <c r="D38" s="262"/>
      <c r="E38" s="567" t="s">
        <v>37</v>
      </c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2"/>
      <c r="AH38" s="158">
        <f t="shared" si="0"/>
        <v>46</v>
      </c>
      <c r="AI38" s="321">
        <v>0</v>
      </c>
      <c r="AJ38" s="322"/>
      <c r="AK38" s="322"/>
      <c r="AL38" s="322"/>
      <c r="AM38" s="322"/>
      <c r="AN38" s="323"/>
      <c r="AO38" s="425"/>
      <c r="AP38" s="425"/>
      <c r="AQ38" s="221" t="s">
        <v>70</v>
      </c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543">
        <f t="shared" si="2"/>
        <v>80</v>
      </c>
      <c r="BO38" s="544"/>
      <c r="BP38" s="595">
        <v>0</v>
      </c>
      <c r="BQ38" s="595"/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596"/>
    </row>
    <row r="39" spans="1:81" ht="22.5" customHeight="1" thickBot="1">
      <c r="A39" s="337"/>
      <c r="B39" s="338"/>
      <c r="C39" s="324"/>
      <c r="D39" s="325"/>
      <c r="E39" s="341" t="s">
        <v>38</v>
      </c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3"/>
      <c r="AH39" s="163">
        <f>+AH38+1</f>
        <v>47</v>
      </c>
      <c r="AI39" s="228">
        <v>0</v>
      </c>
      <c r="AJ39" s="229"/>
      <c r="AK39" s="229"/>
      <c r="AL39" s="229"/>
      <c r="AM39" s="229"/>
      <c r="AN39" s="230"/>
      <c r="AO39" s="425"/>
      <c r="AP39" s="425"/>
      <c r="AQ39" s="217" t="s">
        <v>71</v>
      </c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583">
        <f t="shared" si="2"/>
        <v>81</v>
      </c>
      <c r="BO39" s="544"/>
      <c r="BP39" s="588">
        <f>+DETALLE!K75</f>
        <v>38000</v>
      </c>
      <c r="BQ39" s="589"/>
      <c r="BR39" s="589"/>
      <c r="BS39" s="589"/>
      <c r="BT39" s="589"/>
      <c r="BU39" s="589"/>
      <c r="BV39" s="589"/>
      <c r="BW39" s="589"/>
      <c r="BX39" s="589"/>
      <c r="BY39" s="589"/>
      <c r="BZ39" s="589"/>
      <c r="CA39" s="589"/>
      <c r="CB39" s="589"/>
      <c r="CC39" s="590"/>
    </row>
    <row r="40" spans="1:82" ht="36.75" customHeight="1" thickTop="1">
      <c r="A40" s="337"/>
      <c r="B40" s="338"/>
      <c r="C40" s="261" t="s">
        <v>39</v>
      </c>
      <c r="D40" s="262"/>
      <c r="E40" s="308" t="s">
        <v>33</v>
      </c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10"/>
      <c r="AH40" s="164">
        <f t="shared" si="0"/>
        <v>48</v>
      </c>
      <c r="AI40" s="311">
        <v>0</v>
      </c>
      <c r="AJ40" s="312"/>
      <c r="AK40" s="312"/>
      <c r="AL40" s="312"/>
      <c r="AM40" s="312"/>
      <c r="AN40" s="313"/>
      <c r="AO40" s="425"/>
      <c r="AP40" s="425"/>
      <c r="AQ40" s="225" t="s">
        <v>86</v>
      </c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580">
        <f t="shared" si="2"/>
        <v>82</v>
      </c>
      <c r="BO40" s="542"/>
      <c r="BP40" s="597">
        <v>0</v>
      </c>
      <c r="BQ40" s="597"/>
      <c r="BR40" s="597"/>
      <c r="BS40" s="597"/>
      <c r="BT40" s="597"/>
      <c r="BU40" s="597"/>
      <c r="BV40" s="597"/>
      <c r="BW40" s="597"/>
      <c r="BX40" s="597"/>
      <c r="BY40" s="597"/>
      <c r="BZ40" s="597"/>
      <c r="CA40" s="597"/>
      <c r="CB40" s="597"/>
      <c r="CC40" s="598"/>
      <c r="CD40" s="196"/>
    </row>
    <row r="41" spans="1:81" ht="24.75" customHeight="1">
      <c r="A41" s="337"/>
      <c r="B41" s="338"/>
      <c r="C41" s="261"/>
      <c r="D41" s="262"/>
      <c r="E41" s="314" t="s">
        <v>34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3"/>
      <c r="AH41" s="159">
        <f>+AH40+1</f>
        <v>49</v>
      </c>
      <c r="AI41" s="281">
        <f>+DETALLE!K26</f>
        <v>4303000</v>
      </c>
      <c r="AJ41" s="282"/>
      <c r="AK41" s="282"/>
      <c r="AL41" s="282"/>
      <c r="AM41" s="282"/>
      <c r="AN41" s="283"/>
      <c r="AO41" s="425"/>
      <c r="AP41" s="425"/>
      <c r="AQ41" s="217" t="s">
        <v>72</v>
      </c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583">
        <f t="shared" si="2"/>
        <v>83</v>
      </c>
      <c r="BO41" s="544"/>
      <c r="BP41" s="588">
        <v>0</v>
      </c>
      <c r="BQ41" s="589"/>
      <c r="BR41" s="589"/>
      <c r="BS41" s="589"/>
      <c r="BT41" s="589"/>
      <c r="BU41" s="589"/>
      <c r="BV41" s="589"/>
      <c r="BW41" s="589"/>
      <c r="BX41" s="589"/>
      <c r="BY41" s="589"/>
      <c r="BZ41" s="589"/>
      <c r="CA41" s="589"/>
      <c r="CB41" s="589"/>
      <c r="CC41" s="590"/>
    </row>
    <row r="42" spans="1:82" ht="36.75" customHeight="1">
      <c r="A42" s="337"/>
      <c r="B42" s="338"/>
      <c r="C42" s="261"/>
      <c r="D42" s="262"/>
      <c r="E42" s="330" t="s">
        <v>110</v>
      </c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2"/>
      <c r="AH42" s="158">
        <f t="shared" si="0"/>
        <v>50</v>
      </c>
      <c r="AI42" s="321">
        <v>0</v>
      </c>
      <c r="AJ42" s="322"/>
      <c r="AK42" s="322"/>
      <c r="AL42" s="322"/>
      <c r="AM42" s="322"/>
      <c r="AN42" s="323"/>
      <c r="AO42" s="425"/>
      <c r="AP42" s="425"/>
      <c r="AQ42" s="225" t="s">
        <v>87</v>
      </c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580">
        <f t="shared" si="2"/>
        <v>84</v>
      </c>
      <c r="BO42" s="542"/>
      <c r="BP42" s="234">
        <v>0</v>
      </c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6"/>
      <c r="CD42" s="196"/>
    </row>
    <row r="43" spans="1:81" ht="36.75" customHeight="1" thickBot="1">
      <c r="A43" s="337"/>
      <c r="B43" s="338"/>
      <c r="C43" s="261"/>
      <c r="D43" s="262"/>
      <c r="E43" s="314" t="s">
        <v>111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3"/>
      <c r="AH43" s="159">
        <f>+AH42+1</f>
        <v>51</v>
      </c>
      <c r="AI43" s="281">
        <f>+DETALLE!K36</f>
        <v>4219000</v>
      </c>
      <c r="AJ43" s="282"/>
      <c r="AK43" s="282"/>
      <c r="AL43" s="282"/>
      <c r="AM43" s="282"/>
      <c r="AN43" s="283"/>
      <c r="AO43" s="425"/>
      <c r="AP43" s="425"/>
      <c r="AQ43" s="223" t="s">
        <v>88</v>
      </c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584">
        <f t="shared" si="2"/>
        <v>85</v>
      </c>
      <c r="BO43" s="585"/>
      <c r="BP43" s="591">
        <f>+BP37+BP38+BP39-BP36-BP41</f>
        <v>177000</v>
      </c>
      <c r="BQ43" s="592"/>
      <c r="BR43" s="592"/>
      <c r="BS43" s="592"/>
      <c r="BT43" s="592"/>
      <c r="BU43" s="592"/>
      <c r="BV43" s="592"/>
      <c r="BW43" s="592"/>
      <c r="BX43" s="592"/>
      <c r="BY43" s="592"/>
      <c r="BZ43" s="592"/>
      <c r="CA43" s="592"/>
      <c r="CB43" s="592"/>
      <c r="CC43" s="593"/>
    </row>
    <row r="44" spans="1:81" ht="36.75" customHeight="1" thickBot="1" thickTop="1">
      <c r="A44" s="337"/>
      <c r="B44" s="338"/>
      <c r="C44" s="263"/>
      <c r="D44" s="264"/>
      <c r="E44" s="291" t="s">
        <v>113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3"/>
      <c r="AH44" s="165">
        <f t="shared" si="0"/>
        <v>52</v>
      </c>
      <c r="AI44" s="285">
        <v>0</v>
      </c>
      <c r="AJ44" s="286"/>
      <c r="AK44" s="286"/>
      <c r="AL44" s="286"/>
      <c r="AM44" s="286"/>
      <c r="AN44" s="287"/>
      <c r="AO44" s="294" t="s">
        <v>84</v>
      </c>
      <c r="AP44" s="295"/>
      <c r="AQ44" s="272" t="s">
        <v>76</v>
      </c>
      <c r="AR44" s="273"/>
      <c r="AS44" s="426" t="s">
        <v>73</v>
      </c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586">
        <f t="shared" si="2"/>
        <v>86</v>
      </c>
      <c r="BO44" s="587"/>
      <c r="BP44" s="234">
        <v>0</v>
      </c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6"/>
    </row>
    <row r="45" spans="1:81" ht="36.75" customHeight="1" thickTop="1">
      <c r="A45" s="337"/>
      <c r="B45" s="338"/>
      <c r="C45" s="315" t="s">
        <v>40</v>
      </c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7"/>
      <c r="AH45" s="166">
        <f>+AH44+1</f>
        <v>53</v>
      </c>
      <c r="AI45" s="318">
        <f>SUM(AI34:AN44)</f>
        <v>8522000</v>
      </c>
      <c r="AJ45" s="319"/>
      <c r="AK45" s="319"/>
      <c r="AL45" s="319"/>
      <c r="AM45" s="319"/>
      <c r="AN45" s="320"/>
      <c r="AO45" s="296"/>
      <c r="AP45" s="297"/>
      <c r="AQ45" s="274"/>
      <c r="AR45" s="275"/>
      <c r="AS45" s="217" t="s">
        <v>74</v>
      </c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583">
        <f t="shared" si="2"/>
        <v>87</v>
      </c>
      <c r="BO45" s="544"/>
      <c r="BP45" s="588">
        <v>0</v>
      </c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90"/>
    </row>
    <row r="46" spans="1:81" ht="36.75" customHeight="1" thickBot="1">
      <c r="A46" s="337"/>
      <c r="B46" s="338"/>
      <c r="C46" s="284" t="s">
        <v>41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3"/>
      <c r="AH46" s="167">
        <f t="shared" si="0"/>
        <v>54</v>
      </c>
      <c r="AI46" s="328">
        <f>+DETALLE!L39</f>
        <v>70000</v>
      </c>
      <c r="AJ46" s="322"/>
      <c r="AK46" s="322"/>
      <c r="AL46" s="322"/>
      <c r="AM46" s="322"/>
      <c r="AN46" s="329"/>
      <c r="AO46" s="296"/>
      <c r="AP46" s="297"/>
      <c r="AQ46" s="276"/>
      <c r="AR46" s="277"/>
      <c r="AS46" s="535" t="s">
        <v>75</v>
      </c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6"/>
      <c r="BE46" s="536"/>
      <c r="BF46" s="536"/>
      <c r="BG46" s="536"/>
      <c r="BH46" s="536"/>
      <c r="BI46" s="536"/>
      <c r="BJ46" s="536"/>
      <c r="BK46" s="536"/>
      <c r="BL46" s="536"/>
      <c r="BM46" s="536"/>
      <c r="BN46" s="601">
        <f t="shared" si="2"/>
        <v>88</v>
      </c>
      <c r="BO46" s="577"/>
      <c r="BP46" s="234">
        <v>0</v>
      </c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6"/>
    </row>
    <row r="47" spans="1:81" ht="30.75" customHeight="1" thickBot="1" thickTop="1">
      <c r="A47" s="339"/>
      <c r="B47" s="340"/>
      <c r="C47" s="288" t="s">
        <v>42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90"/>
      <c r="AH47" s="168">
        <f>+AH46+1</f>
        <v>55</v>
      </c>
      <c r="AI47" s="269">
        <f>+AI45-AI46</f>
        <v>8452000</v>
      </c>
      <c r="AJ47" s="270"/>
      <c r="AK47" s="270"/>
      <c r="AL47" s="270"/>
      <c r="AM47" s="270"/>
      <c r="AN47" s="271"/>
      <c r="AO47" s="296"/>
      <c r="AP47" s="297"/>
      <c r="AQ47" s="272" t="s">
        <v>81</v>
      </c>
      <c r="AR47" s="273"/>
      <c r="AS47" s="251" t="s">
        <v>77</v>
      </c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602">
        <f t="shared" si="2"/>
        <v>89</v>
      </c>
      <c r="BO47" s="587"/>
      <c r="BP47" s="594">
        <v>0</v>
      </c>
      <c r="BQ47" s="538"/>
      <c r="BR47" s="538"/>
      <c r="BS47" s="538"/>
      <c r="BT47" s="538"/>
      <c r="BU47" s="538"/>
      <c r="BV47" s="538"/>
      <c r="BW47" s="538"/>
      <c r="BX47" s="538"/>
      <c r="BY47" s="538"/>
      <c r="BZ47" s="538"/>
      <c r="CA47" s="538"/>
      <c r="CB47" s="538"/>
      <c r="CC47" s="539"/>
    </row>
    <row r="48" spans="1:81" ht="36.75" customHeight="1" thickTop="1">
      <c r="A48" s="561" t="s">
        <v>49</v>
      </c>
      <c r="B48" s="562"/>
      <c r="C48" s="547" t="s">
        <v>43</v>
      </c>
      <c r="D48" s="548"/>
      <c r="E48" s="302" t="s">
        <v>44</v>
      </c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4"/>
      <c r="AH48" s="169">
        <f t="shared" si="0"/>
        <v>56</v>
      </c>
      <c r="AI48" s="305">
        <v>0</v>
      </c>
      <c r="AJ48" s="306"/>
      <c r="AK48" s="306"/>
      <c r="AL48" s="306"/>
      <c r="AM48" s="306"/>
      <c r="AN48" s="307"/>
      <c r="AO48" s="296"/>
      <c r="AP48" s="297"/>
      <c r="AQ48" s="274"/>
      <c r="AR48" s="275"/>
      <c r="AS48" s="225" t="s">
        <v>78</v>
      </c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543">
        <f t="shared" si="2"/>
        <v>90</v>
      </c>
      <c r="BO48" s="544"/>
      <c r="BP48" s="234">
        <v>0</v>
      </c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6"/>
    </row>
    <row r="49" spans="1:81" ht="36.75" customHeight="1" thickBot="1">
      <c r="A49" s="549"/>
      <c r="B49" s="550"/>
      <c r="C49" s="549"/>
      <c r="D49" s="550"/>
      <c r="E49" s="258" t="s">
        <v>45</v>
      </c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60"/>
      <c r="AH49" s="170">
        <f>+AH48+1</f>
        <v>57</v>
      </c>
      <c r="AI49" s="373">
        <f>+DETALLE!L47</f>
        <v>831000</v>
      </c>
      <c r="AJ49" s="476"/>
      <c r="AK49" s="476"/>
      <c r="AL49" s="476"/>
      <c r="AM49" s="476"/>
      <c r="AN49" s="553"/>
      <c r="AO49" s="296"/>
      <c r="AP49" s="297"/>
      <c r="AQ49" s="276"/>
      <c r="AR49" s="277"/>
      <c r="AS49" s="253" t="s">
        <v>79</v>
      </c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576">
        <f t="shared" si="2"/>
        <v>91</v>
      </c>
      <c r="BO49" s="577"/>
      <c r="BP49" s="591">
        <v>0</v>
      </c>
      <c r="BQ49" s="592"/>
      <c r="BR49" s="592"/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3"/>
    </row>
    <row r="50" spans="1:81" ht="21" customHeight="1" thickTop="1">
      <c r="A50" s="549"/>
      <c r="B50" s="550"/>
      <c r="C50" s="549"/>
      <c r="D50" s="550"/>
      <c r="E50" s="557" t="s">
        <v>46</v>
      </c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9"/>
      <c r="AH50" s="171">
        <f t="shared" si="0"/>
        <v>58</v>
      </c>
      <c r="AI50" s="255">
        <v>0</v>
      </c>
      <c r="AJ50" s="256"/>
      <c r="AK50" s="256"/>
      <c r="AL50" s="256"/>
      <c r="AM50" s="256"/>
      <c r="AN50" s="257"/>
      <c r="AO50" s="296"/>
      <c r="AP50" s="297"/>
      <c r="AQ50" s="300" t="s">
        <v>80</v>
      </c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586">
        <f t="shared" si="2"/>
        <v>92</v>
      </c>
      <c r="BO50" s="587"/>
      <c r="BP50" s="239">
        <f>+BP35</f>
        <v>981000</v>
      </c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40"/>
    </row>
    <row r="51" spans="1:81" ht="35.25" customHeight="1">
      <c r="A51" s="549"/>
      <c r="B51" s="550"/>
      <c r="C51" s="549"/>
      <c r="D51" s="550"/>
      <c r="E51" s="258" t="s">
        <v>47</v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0"/>
      <c r="AH51" s="170">
        <f>+AH50+1</f>
        <v>59</v>
      </c>
      <c r="AI51" s="373">
        <v>0</v>
      </c>
      <c r="AJ51" s="476"/>
      <c r="AK51" s="476"/>
      <c r="AL51" s="476"/>
      <c r="AM51" s="476"/>
      <c r="AN51" s="553"/>
      <c r="AO51" s="296"/>
      <c r="AP51" s="297"/>
      <c r="AQ51" s="217" t="s">
        <v>82</v>
      </c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583">
        <f t="shared" si="2"/>
        <v>93</v>
      </c>
      <c r="BO51" s="544"/>
      <c r="BP51" s="588">
        <v>0</v>
      </c>
      <c r="BQ51" s="589"/>
      <c r="BR51" s="589"/>
      <c r="BS51" s="589"/>
      <c r="BT51" s="589"/>
      <c r="BU51" s="589"/>
      <c r="BV51" s="589"/>
      <c r="BW51" s="589"/>
      <c r="BX51" s="589"/>
      <c r="BY51" s="589"/>
      <c r="BZ51" s="589"/>
      <c r="CA51" s="589"/>
      <c r="CB51" s="589"/>
      <c r="CC51" s="600"/>
    </row>
    <row r="52" spans="1:81" ht="36.75" customHeight="1" thickBot="1">
      <c r="A52" s="551"/>
      <c r="B52" s="552"/>
      <c r="C52" s="551"/>
      <c r="D52" s="552"/>
      <c r="E52" s="554" t="s">
        <v>48</v>
      </c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5"/>
      <c r="AF52" s="555"/>
      <c r="AG52" s="556"/>
      <c r="AH52" s="172">
        <f t="shared" si="0"/>
        <v>60</v>
      </c>
      <c r="AI52" s="499">
        <v>0</v>
      </c>
      <c r="AJ52" s="500"/>
      <c r="AK52" s="501"/>
      <c r="AL52" s="501"/>
      <c r="AM52" s="501"/>
      <c r="AN52" s="502"/>
      <c r="AO52" s="298"/>
      <c r="AP52" s="299"/>
      <c r="AQ52" s="249" t="s">
        <v>83</v>
      </c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599">
        <f t="shared" si="2"/>
        <v>94</v>
      </c>
      <c r="BO52" s="585"/>
      <c r="BP52" s="237">
        <f>+BP43-BP46-BP49</f>
        <v>177000</v>
      </c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8"/>
    </row>
    <row r="53" spans="1:81" ht="23.25" customHeight="1" thickBot="1" thickTop="1">
      <c r="A53" s="513" t="s">
        <v>50</v>
      </c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5">
        <v>0</v>
      </c>
      <c r="V53" s="516"/>
      <c r="W53" s="516"/>
      <c r="X53" s="516"/>
      <c r="Y53" s="516"/>
      <c r="Z53" s="516"/>
      <c r="AA53" s="516"/>
      <c r="AB53" s="516"/>
      <c r="AC53" s="516"/>
      <c r="AD53" s="112"/>
      <c r="AE53" s="545" t="s">
        <v>51</v>
      </c>
      <c r="AF53" s="545"/>
      <c r="AG53" s="545"/>
      <c r="AH53" s="516"/>
      <c r="AI53" s="516"/>
      <c r="AJ53" s="546"/>
      <c r="AK53" s="109"/>
      <c r="AL53" s="109"/>
      <c r="AM53" s="109"/>
      <c r="AN53" s="560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0"/>
      <c r="BF53" s="560"/>
      <c r="BG53" s="560"/>
      <c r="BH53" s="560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560"/>
      <c r="BT53" s="560"/>
      <c r="BU53" s="560"/>
      <c r="BV53" s="560"/>
      <c r="BW53" s="560"/>
      <c r="BX53" s="560"/>
      <c r="BY53" s="560"/>
      <c r="BZ53" s="560"/>
      <c r="CA53" s="560"/>
      <c r="CB53" s="560"/>
      <c r="CC53" s="560"/>
    </row>
    <row r="54" spans="1:81" ht="15" customHeight="1" thickBot="1" thickTop="1">
      <c r="A54" s="104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5"/>
      <c r="AE54" s="105"/>
      <c r="AF54" s="105"/>
      <c r="AG54" s="106"/>
      <c r="AH54" s="507" t="s">
        <v>25</v>
      </c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9"/>
      <c r="AX54" s="33"/>
      <c r="AY54" s="36"/>
      <c r="AZ54" s="36"/>
      <c r="BA54" s="36"/>
      <c r="BB54" s="36"/>
      <c r="BC54" s="36"/>
      <c r="BD54" s="36"/>
      <c r="BE54" s="36"/>
      <c r="BF54" s="36"/>
      <c r="BG54" s="33"/>
      <c r="BH54" s="33"/>
      <c r="BI54" s="33"/>
      <c r="BJ54" s="33"/>
      <c r="BK54" s="33"/>
      <c r="BL54" s="33"/>
      <c r="BM54" s="33"/>
      <c r="BN54" s="33"/>
      <c r="BO54" s="33"/>
      <c r="BP54" s="519"/>
      <c r="BQ54" s="519"/>
      <c r="BR54" s="36"/>
      <c r="BS54" s="36"/>
      <c r="BT54" s="36"/>
      <c r="BU54" s="36"/>
      <c r="BV54" s="36"/>
      <c r="BW54" s="33"/>
      <c r="BX54" s="33"/>
      <c r="BY54" s="33"/>
      <c r="BZ54" s="33"/>
      <c r="CA54" s="33"/>
      <c r="CB54" s="33"/>
      <c r="CC54" s="66"/>
    </row>
    <row r="55" spans="1:81" ht="19.5" customHeight="1" thickBot="1">
      <c r="A55" s="113" t="s">
        <v>106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506"/>
      <c r="Q55" s="506"/>
      <c r="R55" s="32"/>
      <c r="S55" s="333">
        <v>1</v>
      </c>
      <c r="T55" s="334"/>
      <c r="U55" s="333">
        <v>8</v>
      </c>
      <c r="V55" s="334"/>
      <c r="W55" s="32"/>
      <c r="X55" s="32"/>
      <c r="Y55" s="32"/>
      <c r="Z55" s="32"/>
      <c r="AA55" s="32"/>
      <c r="AB55" s="32"/>
      <c r="AC55" s="32"/>
      <c r="AD55" s="35"/>
      <c r="AE55" s="35"/>
      <c r="AF55" s="35"/>
      <c r="AG55" s="107"/>
      <c r="AH55" s="507"/>
      <c r="AI55" s="508"/>
      <c r="AJ55" s="508"/>
      <c r="AK55" s="508"/>
      <c r="AL55" s="508"/>
      <c r="AM55" s="508"/>
      <c r="AN55" s="508"/>
      <c r="AO55" s="508"/>
      <c r="AP55" s="508"/>
      <c r="AQ55" s="508"/>
      <c r="AR55" s="508"/>
      <c r="AS55" s="508"/>
      <c r="AT55" s="508"/>
      <c r="AU55" s="508"/>
      <c r="AV55" s="508"/>
      <c r="AW55" s="509"/>
      <c r="AY55" s="36"/>
      <c r="AZ55" s="36"/>
      <c r="BA55" s="36"/>
      <c r="BB55" s="36"/>
      <c r="BC55" s="36"/>
      <c r="BD55" s="36"/>
      <c r="BE55" s="36"/>
      <c r="BF55" s="36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6"/>
      <c r="BR55" s="36"/>
      <c r="BS55" s="36"/>
      <c r="BT55" s="36"/>
      <c r="BU55" s="36"/>
      <c r="BV55" s="36"/>
      <c r="BW55" s="33"/>
      <c r="BX55" s="33"/>
      <c r="BY55" s="33"/>
      <c r="BZ55" s="33"/>
      <c r="CA55" s="33"/>
      <c r="CB55" s="33"/>
      <c r="CC55" s="66"/>
    </row>
    <row r="56" spans="1:81" ht="19.5" customHeight="1" thickBot="1">
      <c r="A56" s="326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5"/>
      <c r="AE56" s="35"/>
      <c r="AF56" s="35"/>
      <c r="AG56" s="107"/>
      <c r="AH56" s="510" t="s">
        <v>26</v>
      </c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2"/>
      <c r="AX56" s="88" t="s">
        <v>9</v>
      </c>
      <c r="AY56" s="37"/>
      <c r="AZ56" s="37"/>
      <c r="BA56" s="37"/>
      <c r="BB56" s="37"/>
      <c r="BC56" s="37"/>
      <c r="BD56" s="37"/>
      <c r="BE56" s="37"/>
      <c r="BF56" s="37"/>
      <c r="BG56" s="37"/>
      <c r="BH56" s="38" t="s">
        <v>10</v>
      </c>
      <c r="BI56" s="39"/>
      <c r="BJ56" s="39"/>
      <c r="BK56" s="527">
        <f>+BP42</f>
        <v>0</v>
      </c>
      <c r="BL56" s="528"/>
      <c r="BM56" s="528"/>
      <c r="BN56" s="528"/>
      <c r="BO56" s="528"/>
      <c r="BP56" s="528"/>
      <c r="BQ56" s="528"/>
      <c r="BR56" s="528"/>
      <c r="BS56" s="528"/>
      <c r="BT56" s="528"/>
      <c r="BU56" s="528"/>
      <c r="BV56" s="528"/>
      <c r="BW56" s="529"/>
      <c r="BX56" s="40"/>
      <c r="BY56" s="39"/>
      <c r="BZ56" s="39"/>
      <c r="CA56" s="33"/>
      <c r="CB56" s="33"/>
      <c r="CC56" s="66"/>
    </row>
    <row r="57" spans="1:81" ht="19.5" customHeight="1" thickBot="1">
      <c r="A57" s="503" t="s">
        <v>8</v>
      </c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504"/>
      <c r="AE57" s="504"/>
      <c r="AF57" s="504"/>
      <c r="AG57" s="505"/>
      <c r="AH57" s="84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85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8"/>
      <c r="BR57" s="68"/>
      <c r="BS57" s="68"/>
      <c r="BT57" s="68"/>
      <c r="BU57" s="68"/>
      <c r="BV57" s="68"/>
      <c r="BW57" s="67"/>
      <c r="BX57" s="67"/>
      <c r="BY57" s="67"/>
      <c r="BZ57" s="67"/>
      <c r="CA57" s="67"/>
      <c r="CB57" s="67"/>
      <c r="CC57" s="69"/>
    </row>
    <row r="58" spans="1:81" ht="19.5" customHeight="1">
      <c r="A58" s="10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35"/>
      <c r="AE58" s="35"/>
      <c r="AF58" s="35"/>
      <c r="AG58" s="107"/>
      <c r="AH58" s="84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85"/>
      <c r="AX58" s="525" t="s">
        <v>12</v>
      </c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6"/>
    </row>
    <row r="59" spans="1:81" ht="19.5" customHeight="1" thickBo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4"/>
      <c r="AE59" s="64"/>
      <c r="AF59" s="64"/>
      <c r="AG59" s="108"/>
      <c r="AH59" s="65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66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90"/>
      <c r="BI59" s="91"/>
      <c r="BJ59" s="91"/>
      <c r="BK59" s="95"/>
      <c r="BL59" s="96"/>
      <c r="BM59" s="96"/>
      <c r="BN59" s="111"/>
      <c r="BO59" s="111"/>
      <c r="BP59" s="96"/>
      <c r="BQ59" s="96"/>
      <c r="BR59" s="96"/>
      <c r="BS59" s="96"/>
      <c r="BT59" s="96"/>
      <c r="BU59" s="96"/>
      <c r="BV59" s="96"/>
      <c r="BW59" s="92"/>
      <c r="BX59" s="91"/>
      <c r="BY59" s="91"/>
      <c r="BZ59" s="91"/>
      <c r="CA59" s="93"/>
      <c r="CB59" s="93"/>
      <c r="CC59" s="94"/>
    </row>
    <row r="60" spans="1:81" ht="10.5" customHeight="1" thickBot="1">
      <c r="A60" s="41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65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66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1"/>
      <c r="BI60" s="91"/>
      <c r="BJ60" s="91"/>
      <c r="BK60" s="91"/>
      <c r="BL60" s="91"/>
      <c r="BM60" s="91"/>
      <c r="BN60" s="89"/>
      <c r="BO60" s="89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3"/>
      <c r="CB60" s="93"/>
      <c r="CC60" s="94"/>
    </row>
    <row r="61" spans="1:81" ht="19.5" customHeight="1" thickBot="1">
      <c r="A61" s="326" t="s">
        <v>11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33"/>
      <c r="AE61" s="334"/>
      <c r="AF61" s="35"/>
      <c r="AG61" s="35"/>
      <c r="AH61" s="65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66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1"/>
      <c r="BI61" s="91"/>
      <c r="BJ61" s="91"/>
      <c r="BK61" s="91"/>
      <c r="BL61" s="91"/>
      <c r="BM61" s="91"/>
      <c r="BN61" s="89"/>
      <c r="BO61" s="89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3"/>
      <c r="CB61" s="93"/>
      <c r="CC61" s="94"/>
    </row>
    <row r="62" spans="1:81" ht="19.5" customHeight="1" thickBo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5"/>
      <c r="AE62" s="53"/>
      <c r="AF62" s="35"/>
      <c r="AG62" s="35"/>
      <c r="AH62" s="65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66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7"/>
      <c r="BR62" s="97"/>
      <c r="BS62" s="97"/>
      <c r="BT62" s="97"/>
      <c r="BU62" s="97"/>
      <c r="BV62" s="97"/>
      <c r="BW62" s="93"/>
      <c r="BX62" s="93"/>
      <c r="BY62" s="93"/>
      <c r="BZ62" s="93"/>
      <c r="CA62" s="93"/>
      <c r="CB62" s="93"/>
      <c r="CC62" s="94"/>
    </row>
    <row r="63" spans="1:81" ht="19.5" customHeight="1" thickBot="1">
      <c r="A63" s="523" t="s">
        <v>107</v>
      </c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1"/>
      <c r="AF63" s="52"/>
      <c r="AG63" s="70"/>
      <c r="AH63" s="65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66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9"/>
    </row>
    <row r="64" spans="1:81" ht="19.5" customHeight="1">
      <c r="A64" s="43"/>
      <c r="B64" s="44"/>
      <c r="C64" s="45"/>
      <c r="D64" s="45"/>
      <c r="E64" s="45"/>
      <c r="F64" s="45"/>
      <c r="G64" s="45"/>
      <c r="H64" s="45"/>
      <c r="I64" s="35"/>
      <c r="J64" s="35"/>
      <c r="K64" s="46"/>
      <c r="L64" s="46"/>
      <c r="M64" s="46"/>
      <c r="N64" s="46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520" t="s">
        <v>108</v>
      </c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2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9"/>
    </row>
    <row r="65" spans="1:81" ht="19.5" customHeight="1">
      <c r="A65" s="43"/>
      <c r="B65" s="44"/>
      <c r="C65" s="42"/>
      <c r="D65" s="42"/>
      <c r="E65" s="42"/>
      <c r="F65" s="42"/>
      <c r="G65" s="42"/>
      <c r="H65" s="4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520"/>
      <c r="AI65" s="521"/>
      <c r="AJ65" s="521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21"/>
      <c r="AV65" s="521"/>
      <c r="AW65" s="522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9"/>
    </row>
    <row r="66" spans="1:81" ht="19.5" customHeight="1" thickBot="1">
      <c r="A66" s="86" t="s">
        <v>13</v>
      </c>
      <c r="B66" s="47"/>
      <c r="C66" s="48"/>
      <c r="D66" s="48"/>
      <c r="E66" s="48"/>
      <c r="F66" s="48"/>
      <c r="G66" s="48"/>
      <c r="H66" s="48"/>
      <c r="I66" s="49"/>
      <c r="J66" s="49"/>
      <c r="K66" s="50"/>
      <c r="L66" s="87"/>
      <c r="M66" s="50"/>
      <c r="N66" s="50"/>
      <c r="O66" s="50"/>
      <c r="P66" s="50"/>
      <c r="Q66" s="50"/>
      <c r="R66" s="50"/>
      <c r="S66" s="50"/>
      <c r="T66" s="517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73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5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530"/>
      <c r="BU66" s="530"/>
      <c r="BV66" s="530"/>
      <c r="BW66" s="530"/>
      <c r="BX66" s="530"/>
      <c r="BY66" s="530"/>
      <c r="BZ66" s="530"/>
      <c r="CA66" s="530"/>
      <c r="CB66" s="530"/>
      <c r="CC66" s="531"/>
    </row>
    <row r="67" spans="1:81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8"/>
      <c r="AI67" s="7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</row>
    <row r="68" spans="1:63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2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2" customHeight="1">
      <c r="A69" s="2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4"/>
      <c r="AK69" s="5"/>
      <c r="AL69" s="5"/>
      <c r="AM69" s="5"/>
      <c r="AN69" s="5"/>
      <c r="AO69" s="5"/>
      <c r="AP69" s="5"/>
      <c r="AQ69" s="5"/>
      <c r="AR69" s="5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2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4"/>
      <c r="AK70" s="5"/>
      <c r="AL70" s="5"/>
      <c r="AM70" s="5"/>
      <c r="AN70" s="5"/>
      <c r="AO70" s="5"/>
      <c r="AP70" s="5"/>
      <c r="AQ70" s="5"/>
      <c r="AR70" s="5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</sheetData>
  <sheetProtection/>
  <mergeCells count="229">
    <mergeCell ref="BN51:BO51"/>
    <mergeCell ref="BN52:BO52"/>
    <mergeCell ref="BP49:CC49"/>
    <mergeCell ref="BP51:CC51"/>
    <mergeCell ref="BN45:BO45"/>
    <mergeCell ref="BN46:BO46"/>
    <mergeCell ref="BN47:BO47"/>
    <mergeCell ref="BN48:BO48"/>
    <mergeCell ref="BN50:BO50"/>
    <mergeCell ref="BP45:CC45"/>
    <mergeCell ref="BP47:CC47"/>
    <mergeCell ref="BP42:CC42"/>
    <mergeCell ref="BP44:CC44"/>
    <mergeCell ref="BP46:CC46"/>
    <mergeCell ref="BP38:CC38"/>
    <mergeCell ref="BP40:CC40"/>
    <mergeCell ref="BN41:BO41"/>
    <mergeCell ref="BN42:BO42"/>
    <mergeCell ref="BN43:BO43"/>
    <mergeCell ref="BN44:BO44"/>
    <mergeCell ref="BN39:BO39"/>
    <mergeCell ref="BP37:CC37"/>
    <mergeCell ref="BP39:CC39"/>
    <mergeCell ref="BP41:CC41"/>
    <mergeCell ref="BP43:CC43"/>
    <mergeCell ref="AS21:BM21"/>
    <mergeCell ref="AS22:BM22"/>
    <mergeCell ref="BN49:BO49"/>
    <mergeCell ref="A19:B33"/>
    <mergeCell ref="AS24:BM24"/>
    <mergeCell ref="AS25:BM25"/>
    <mergeCell ref="AS26:BM26"/>
    <mergeCell ref="AS32:BM32"/>
    <mergeCell ref="BN40:BO40"/>
    <mergeCell ref="BN36:BO36"/>
    <mergeCell ref="A48:B52"/>
    <mergeCell ref="C31:AG31"/>
    <mergeCell ref="C21:AG21"/>
    <mergeCell ref="C22:AG22"/>
    <mergeCell ref="C23:AG23"/>
    <mergeCell ref="AI30:AN30"/>
    <mergeCell ref="AI31:AN31"/>
    <mergeCell ref="E38:AG38"/>
    <mergeCell ref="AI34:AN34"/>
    <mergeCell ref="E36:AG36"/>
    <mergeCell ref="AE53:AG53"/>
    <mergeCell ref="AH53:AJ53"/>
    <mergeCell ref="C48:D52"/>
    <mergeCell ref="AI49:AN49"/>
    <mergeCell ref="E51:AG51"/>
    <mergeCell ref="AI51:AN51"/>
    <mergeCell ref="E52:AG52"/>
    <mergeCell ref="E50:AG50"/>
    <mergeCell ref="AN53:CC53"/>
    <mergeCell ref="AQ51:BM51"/>
    <mergeCell ref="BP32:CC32"/>
    <mergeCell ref="AS44:BM44"/>
    <mergeCell ref="AS45:BM45"/>
    <mergeCell ref="AS46:BM46"/>
    <mergeCell ref="BP36:CC36"/>
    <mergeCell ref="BP34:CC34"/>
    <mergeCell ref="BN32:BO32"/>
    <mergeCell ref="BN33:BO33"/>
    <mergeCell ref="BN37:BO37"/>
    <mergeCell ref="BN38:BO38"/>
    <mergeCell ref="T66:AG66"/>
    <mergeCell ref="A61:AC61"/>
    <mergeCell ref="BP54:BQ54"/>
    <mergeCell ref="AH64:AW65"/>
    <mergeCell ref="A63:AD63"/>
    <mergeCell ref="AD61:AE61"/>
    <mergeCell ref="AX58:CC58"/>
    <mergeCell ref="BK56:BW56"/>
    <mergeCell ref="BT66:CC66"/>
    <mergeCell ref="U55:V55"/>
    <mergeCell ref="BN35:BO35"/>
    <mergeCell ref="BP35:CC35"/>
    <mergeCell ref="AI52:AN52"/>
    <mergeCell ref="A57:AG57"/>
    <mergeCell ref="P55:Q55"/>
    <mergeCell ref="AH54:AW55"/>
    <mergeCell ref="AI35:AN35"/>
    <mergeCell ref="AH56:AW56"/>
    <mergeCell ref="A53:T53"/>
    <mergeCell ref="U53:AC53"/>
    <mergeCell ref="BP30:CC30"/>
    <mergeCell ref="AS29:BM29"/>
    <mergeCell ref="AI21:AN21"/>
    <mergeCell ref="AI22:AN22"/>
    <mergeCell ref="AI29:AN29"/>
    <mergeCell ref="AI23:AN23"/>
    <mergeCell ref="AI24:AN24"/>
    <mergeCell ref="AI25:AN25"/>
    <mergeCell ref="AI26:AN26"/>
    <mergeCell ref="AQ19:AR21"/>
    <mergeCell ref="BO4:CC8"/>
    <mergeCell ref="B5:M5"/>
    <mergeCell ref="BP26:CC26"/>
    <mergeCell ref="BP27:CC27"/>
    <mergeCell ref="BP28:CC28"/>
    <mergeCell ref="BP29:CC29"/>
    <mergeCell ref="C16:BY16"/>
    <mergeCell ref="K12:AJ12"/>
    <mergeCell ref="C11:AJ11"/>
    <mergeCell ref="AH14:AZ14"/>
    <mergeCell ref="BP33:CC33"/>
    <mergeCell ref="CB16:CC16"/>
    <mergeCell ref="E9:F9"/>
    <mergeCell ref="G9:H9"/>
    <mergeCell ref="I9:J9"/>
    <mergeCell ref="K9:L9"/>
    <mergeCell ref="S14:AG14"/>
    <mergeCell ref="CB15:CC15"/>
    <mergeCell ref="C32:AG32"/>
    <mergeCell ref="AB17:AH17"/>
    <mergeCell ref="BN29:BO29"/>
    <mergeCell ref="AS30:BM30"/>
    <mergeCell ref="BP19:CC19"/>
    <mergeCell ref="BP20:CC20"/>
    <mergeCell ref="BP21:CC21"/>
    <mergeCell ref="BP22:CC22"/>
    <mergeCell ref="BN19:BO19"/>
    <mergeCell ref="BP24:CC24"/>
    <mergeCell ref="BN24:BO24"/>
    <mergeCell ref="BN21:BO21"/>
    <mergeCell ref="AS31:BM31"/>
    <mergeCell ref="BN30:BO30"/>
    <mergeCell ref="AS33:BM33"/>
    <mergeCell ref="AS28:BM28"/>
    <mergeCell ref="C33:AG33"/>
    <mergeCell ref="BN31:BO31"/>
    <mergeCell ref="AI28:AN28"/>
    <mergeCell ref="AO19:AP43"/>
    <mergeCell ref="AQ36:BM36"/>
    <mergeCell ref="AI32:AN32"/>
    <mergeCell ref="BN28:BO28"/>
    <mergeCell ref="BN25:BO25"/>
    <mergeCell ref="BL14:CC14"/>
    <mergeCell ref="BF18:CC18"/>
    <mergeCell ref="AS19:BM19"/>
    <mergeCell ref="BN23:BO23"/>
    <mergeCell ref="BP23:CC23"/>
    <mergeCell ref="AS23:BM23"/>
    <mergeCell ref="BP25:CC25"/>
    <mergeCell ref="AS20:BM20"/>
    <mergeCell ref="BN26:BO26"/>
    <mergeCell ref="C10:AJ10"/>
    <mergeCell ref="BN20:BO20"/>
    <mergeCell ref="AI27:AN27"/>
    <mergeCell ref="C26:AG26"/>
    <mergeCell ref="AB18:BE18"/>
    <mergeCell ref="C20:AG20"/>
    <mergeCell ref="BA14:BK14"/>
    <mergeCell ref="BN22:BO22"/>
    <mergeCell ref="AS27:BM27"/>
    <mergeCell ref="A9:D9"/>
    <mergeCell ref="AC9:AG9"/>
    <mergeCell ref="AI19:AN19"/>
    <mergeCell ref="AI20:AN20"/>
    <mergeCell ref="A13:B17"/>
    <mergeCell ref="C17:T17"/>
    <mergeCell ref="C19:AG19"/>
    <mergeCell ref="E37:AG37"/>
    <mergeCell ref="E39:AG39"/>
    <mergeCell ref="AI39:AN39"/>
    <mergeCell ref="AI37:AN37"/>
    <mergeCell ref="P4:BJ7"/>
    <mergeCell ref="AO9:CC12"/>
    <mergeCell ref="BK4:BN8"/>
    <mergeCell ref="C25:AG25"/>
    <mergeCell ref="BN27:BO27"/>
    <mergeCell ref="BP31:CC31"/>
    <mergeCell ref="AI38:AN38"/>
    <mergeCell ref="C34:D39"/>
    <mergeCell ref="A56:AC56"/>
    <mergeCell ref="AI46:AN46"/>
    <mergeCell ref="E42:AG42"/>
    <mergeCell ref="AI42:AN42"/>
    <mergeCell ref="E43:AG43"/>
    <mergeCell ref="S55:T55"/>
    <mergeCell ref="AI36:AN36"/>
    <mergeCell ref="A34:B47"/>
    <mergeCell ref="AI48:AN48"/>
    <mergeCell ref="E40:AG40"/>
    <mergeCell ref="AI40:AN40"/>
    <mergeCell ref="E41:AG41"/>
    <mergeCell ref="AI41:AN41"/>
    <mergeCell ref="C45:AG45"/>
    <mergeCell ref="AI45:AN45"/>
    <mergeCell ref="E34:AG34"/>
    <mergeCell ref="AQ47:AR49"/>
    <mergeCell ref="AI43:AN43"/>
    <mergeCell ref="C46:AG46"/>
    <mergeCell ref="AI44:AN44"/>
    <mergeCell ref="C47:AG47"/>
    <mergeCell ref="E44:AG44"/>
    <mergeCell ref="AO44:AP52"/>
    <mergeCell ref="AQ50:BM50"/>
    <mergeCell ref="E48:AG48"/>
    <mergeCell ref="C24:AG24"/>
    <mergeCell ref="AS49:BM49"/>
    <mergeCell ref="AI50:AN50"/>
    <mergeCell ref="E49:AG49"/>
    <mergeCell ref="C40:D44"/>
    <mergeCell ref="AQ38:BM38"/>
    <mergeCell ref="AQ41:BM41"/>
    <mergeCell ref="AQ22:AR35"/>
    <mergeCell ref="AI47:AN47"/>
    <mergeCell ref="AQ44:AR46"/>
    <mergeCell ref="BP48:CC48"/>
    <mergeCell ref="BP52:CC52"/>
    <mergeCell ref="BP50:CC50"/>
    <mergeCell ref="AS34:BM34"/>
    <mergeCell ref="AS35:BM35"/>
    <mergeCell ref="BN34:BO34"/>
    <mergeCell ref="AQ39:BM39"/>
    <mergeCell ref="AS48:BM48"/>
    <mergeCell ref="AQ52:BM52"/>
    <mergeCell ref="AS47:BM47"/>
    <mergeCell ref="C29:AG29"/>
    <mergeCell ref="C27:AG27"/>
    <mergeCell ref="C28:AG28"/>
    <mergeCell ref="C30:AG30"/>
    <mergeCell ref="AQ43:BM43"/>
    <mergeCell ref="AQ42:BM42"/>
    <mergeCell ref="AQ40:BM40"/>
    <mergeCell ref="AQ37:BM37"/>
    <mergeCell ref="AI33:AN33"/>
    <mergeCell ref="E35:AG35"/>
  </mergeCells>
  <printOptions horizontalCentered="1" verticalCentered="1"/>
  <pageMargins left="0.060000000000000005" right="0.45" top="0" bottom="0" header="0.10999999999999999" footer="0"/>
  <pageSetup blackAndWhite="1" horizontalDpi="600" verticalDpi="600" orientation="portrait" scale="42" r:id="rId2"/>
  <ignoredErrors>
    <ignoredError sqref="BN20:BO21 BN26:BO26 BN28:BO31 AH20:AH31 BO19 BN25:BO25 AH37 AH35:AH36 AH34 AH38:AH5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K75" sqref="K75"/>
    </sheetView>
  </sheetViews>
  <sheetFormatPr defaultColWidth="11.421875" defaultRowHeight="12.75"/>
  <cols>
    <col min="2" max="2" width="2.7109375" style="0" bestFit="1" customWidth="1"/>
  </cols>
  <sheetData>
    <row r="1" spans="1:13" ht="14.25">
      <c r="A1" s="173" t="s">
        <v>115</v>
      </c>
      <c r="B1" s="174" t="s">
        <v>116</v>
      </c>
      <c r="C1" s="175" t="s">
        <v>117</v>
      </c>
      <c r="D1" s="173" t="s">
        <v>118</v>
      </c>
      <c r="E1" s="173" t="s">
        <v>119</v>
      </c>
      <c r="F1" s="173" t="s">
        <v>120</v>
      </c>
      <c r="G1" s="173" t="s">
        <v>121</v>
      </c>
      <c r="H1" s="173" t="s">
        <v>122</v>
      </c>
      <c r="I1" s="173" t="s">
        <v>123</v>
      </c>
      <c r="J1" s="173" t="s">
        <v>124</v>
      </c>
      <c r="K1" s="176" t="s">
        <v>125</v>
      </c>
      <c r="L1" s="176" t="s">
        <v>126</v>
      </c>
      <c r="M1" s="176" t="s">
        <v>127</v>
      </c>
    </row>
    <row r="2" spans="1:12" ht="15">
      <c r="A2" s="197" t="s">
        <v>128</v>
      </c>
      <c r="B2" s="198" t="s">
        <v>129</v>
      </c>
      <c r="C2" s="199">
        <v>41650</v>
      </c>
      <c r="D2" s="197"/>
      <c r="E2" s="197"/>
      <c r="F2" s="200">
        <v>1045269523</v>
      </c>
      <c r="G2" s="197" t="s">
        <v>130</v>
      </c>
      <c r="H2" s="197" t="s">
        <v>131</v>
      </c>
      <c r="I2" s="197">
        <v>41352401</v>
      </c>
      <c r="J2" s="197" t="s">
        <v>132</v>
      </c>
      <c r="K2" s="201"/>
      <c r="L2" s="201">
        <v>262500</v>
      </c>
    </row>
    <row r="3" spans="1:12" ht="15">
      <c r="A3" s="197" t="s">
        <v>128</v>
      </c>
      <c r="B3" s="198" t="s">
        <v>133</v>
      </c>
      <c r="C3" s="199">
        <v>41652</v>
      </c>
      <c r="D3" s="197"/>
      <c r="E3" s="197"/>
      <c r="F3" s="200">
        <v>999666777</v>
      </c>
      <c r="G3" s="197" t="s">
        <v>134</v>
      </c>
      <c r="H3" s="197" t="s">
        <v>135</v>
      </c>
      <c r="I3" s="197">
        <v>41352401</v>
      </c>
      <c r="J3" s="197" t="s">
        <v>132</v>
      </c>
      <c r="K3" s="201"/>
      <c r="L3" s="201">
        <v>1295000</v>
      </c>
    </row>
    <row r="4" spans="1:12" ht="15">
      <c r="A4" s="197" t="s">
        <v>128</v>
      </c>
      <c r="B4" s="198" t="s">
        <v>136</v>
      </c>
      <c r="C4" s="199">
        <v>41683</v>
      </c>
      <c r="D4" s="197"/>
      <c r="E4" s="197"/>
      <c r="F4" s="202">
        <v>800212212</v>
      </c>
      <c r="G4" s="197" t="s">
        <v>137</v>
      </c>
      <c r="H4" s="197" t="s">
        <v>138</v>
      </c>
      <c r="I4" s="197">
        <v>41352402</v>
      </c>
      <c r="J4" s="197" t="s">
        <v>139</v>
      </c>
      <c r="K4" s="201"/>
      <c r="L4" s="201">
        <v>1573000</v>
      </c>
    </row>
    <row r="5" spans="1:12" ht="15">
      <c r="A5" s="197" t="s">
        <v>128</v>
      </c>
      <c r="B5" s="198" t="s">
        <v>140</v>
      </c>
      <c r="C5" s="199">
        <v>41653</v>
      </c>
      <c r="D5" s="197"/>
      <c r="E5" s="197"/>
      <c r="F5" s="200">
        <v>860524608</v>
      </c>
      <c r="G5" s="197" t="s">
        <v>141</v>
      </c>
      <c r="H5" s="197" t="s">
        <v>142</v>
      </c>
      <c r="I5" s="197">
        <v>41352403</v>
      </c>
      <c r="J5" s="197" t="s">
        <v>143</v>
      </c>
      <c r="K5" s="201"/>
      <c r="L5" s="201">
        <v>788000</v>
      </c>
    </row>
    <row r="6" spans="1:12" ht="15">
      <c r="A6" s="197" t="s">
        <v>128</v>
      </c>
      <c r="B6" s="198" t="s">
        <v>144</v>
      </c>
      <c r="C6" s="199">
        <v>41661</v>
      </c>
      <c r="D6" s="197"/>
      <c r="E6" s="197"/>
      <c r="F6" s="200">
        <v>800255397</v>
      </c>
      <c r="G6" s="197" t="s">
        <v>145</v>
      </c>
      <c r="H6" s="197" t="s">
        <v>146</v>
      </c>
      <c r="I6" s="197">
        <v>41352403</v>
      </c>
      <c r="J6" s="197" t="s">
        <v>143</v>
      </c>
      <c r="K6" s="201"/>
      <c r="L6" s="201">
        <v>1155000</v>
      </c>
    </row>
    <row r="7" spans="1:12" ht="15">
      <c r="A7" s="197" t="s">
        <v>128</v>
      </c>
      <c r="B7" s="198" t="s">
        <v>147</v>
      </c>
      <c r="C7" s="199">
        <v>41664</v>
      </c>
      <c r="D7" s="197"/>
      <c r="E7" s="197"/>
      <c r="F7" s="202">
        <v>800111126</v>
      </c>
      <c r="G7" s="197" t="s">
        <v>148</v>
      </c>
      <c r="H7" s="197" t="s">
        <v>149</v>
      </c>
      <c r="I7" s="197">
        <v>420530</v>
      </c>
      <c r="J7" s="197" t="s">
        <v>150</v>
      </c>
      <c r="K7" s="201"/>
      <c r="L7" s="201">
        <v>120000</v>
      </c>
    </row>
    <row r="8" spans="4:12" ht="12.75">
      <c r="D8" s="203">
        <v>28</v>
      </c>
      <c r="E8" s="604" t="s">
        <v>216</v>
      </c>
      <c r="F8" s="604"/>
      <c r="G8" s="604"/>
      <c r="H8" s="604"/>
      <c r="I8" s="604"/>
      <c r="J8" s="604"/>
      <c r="K8" s="203"/>
      <c r="L8" s="204">
        <f>ROUND(SUM(L2:L7),-3)</f>
        <v>5194000</v>
      </c>
    </row>
    <row r="10" spans="1:12" ht="15">
      <c r="A10" s="197" t="s">
        <v>151</v>
      </c>
      <c r="B10" s="198" t="s">
        <v>152</v>
      </c>
      <c r="C10" s="199">
        <v>41669</v>
      </c>
      <c r="D10" s="197" t="s">
        <v>153</v>
      </c>
      <c r="E10" s="199">
        <v>41669</v>
      </c>
      <c r="F10" s="200">
        <v>999888111</v>
      </c>
      <c r="G10" s="197" t="s">
        <v>154</v>
      </c>
      <c r="H10" s="197" t="s">
        <v>155</v>
      </c>
      <c r="I10" s="197">
        <v>421005</v>
      </c>
      <c r="J10" s="197" t="s">
        <v>156</v>
      </c>
      <c r="K10" s="201"/>
      <c r="L10" s="201">
        <v>36000</v>
      </c>
    </row>
    <row r="11" spans="4:12" ht="12.75">
      <c r="D11" s="203">
        <v>37</v>
      </c>
      <c r="E11" s="604" t="s">
        <v>217</v>
      </c>
      <c r="F11" s="604"/>
      <c r="G11" s="604"/>
      <c r="H11" s="604"/>
      <c r="I11" s="604"/>
      <c r="J11" s="604"/>
      <c r="K11" s="203"/>
      <c r="L11" s="204">
        <f>+L10</f>
        <v>36000</v>
      </c>
    </row>
    <row r="13" spans="1:12" ht="15">
      <c r="A13" s="197" t="s">
        <v>157</v>
      </c>
      <c r="B13" s="198" t="s">
        <v>158</v>
      </c>
      <c r="C13" s="199">
        <v>41673</v>
      </c>
      <c r="D13" s="197" t="s">
        <v>159</v>
      </c>
      <c r="E13" s="199">
        <v>41656</v>
      </c>
      <c r="F13" s="200">
        <v>800652351</v>
      </c>
      <c r="G13" s="197" t="s">
        <v>160</v>
      </c>
      <c r="H13" s="197" t="s">
        <v>161</v>
      </c>
      <c r="I13" s="197">
        <v>421040</v>
      </c>
      <c r="J13" s="197" t="s">
        <v>162</v>
      </c>
      <c r="K13" s="201"/>
      <c r="L13" s="201">
        <v>64032</v>
      </c>
    </row>
    <row r="14" spans="1:12" ht="15">
      <c r="A14" s="197" t="s">
        <v>151</v>
      </c>
      <c r="B14" s="198" t="s">
        <v>163</v>
      </c>
      <c r="C14" s="199">
        <v>41669</v>
      </c>
      <c r="D14" s="197"/>
      <c r="E14" s="197"/>
      <c r="F14" s="200">
        <v>800321322</v>
      </c>
      <c r="G14" s="197" t="s">
        <v>164</v>
      </c>
      <c r="H14" s="197" t="s">
        <v>165</v>
      </c>
      <c r="I14" s="197">
        <v>429505</v>
      </c>
      <c r="J14" s="197" t="s">
        <v>166</v>
      </c>
      <c r="K14" s="201"/>
      <c r="L14" s="201">
        <v>20000</v>
      </c>
    </row>
    <row r="15" spans="4:12" ht="12.75">
      <c r="D15" s="203">
        <v>38</v>
      </c>
      <c r="E15" s="604" t="s">
        <v>218</v>
      </c>
      <c r="F15" s="604"/>
      <c r="G15" s="604"/>
      <c r="H15" s="604"/>
      <c r="I15" s="604"/>
      <c r="J15" s="604"/>
      <c r="K15" s="203"/>
      <c r="L15" s="204">
        <f>ROUND(SUM(L13:L14),-3)</f>
        <v>84000</v>
      </c>
    </row>
    <row r="17" spans="1:12" ht="15">
      <c r="A17" s="197" t="s">
        <v>167</v>
      </c>
      <c r="B17" s="198" t="s">
        <v>129</v>
      </c>
      <c r="C17" s="199">
        <v>41654</v>
      </c>
      <c r="D17" s="197"/>
      <c r="E17" s="197"/>
      <c r="F17" s="200">
        <v>999666777</v>
      </c>
      <c r="G17" s="197" t="s">
        <v>134</v>
      </c>
      <c r="H17" s="197" t="s">
        <v>168</v>
      </c>
      <c r="I17" s="197">
        <v>41752401</v>
      </c>
      <c r="J17" s="197" t="s">
        <v>169</v>
      </c>
      <c r="K17" s="201">
        <v>92500</v>
      </c>
      <c r="L17" s="201"/>
    </row>
    <row r="18" spans="4:12" ht="12.75">
      <c r="D18" s="203">
        <v>40</v>
      </c>
      <c r="E18" s="604" t="s">
        <v>219</v>
      </c>
      <c r="F18" s="604"/>
      <c r="G18" s="604"/>
      <c r="H18" s="604"/>
      <c r="I18" s="604"/>
      <c r="J18" s="604"/>
      <c r="K18" s="203">
        <v>93000</v>
      </c>
      <c r="L18" s="204"/>
    </row>
    <row r="20" spans="1:13" ht="14.25">
      <c r="A20" s="187" t="s">
        <v>170</v>
      </c>
      <c r="B20" s="188" t="s">
        <v>136</v>
      </c>
      <c r="C20" s="189">
        <v>41649</v>
      </c>
      <c r="D20" s="187" t="s">
        <v>171</v>
      </c>
      <c r="E20" s="189">
        <v>41649</v>
      </c>
      <c r="F20" s="190">
        <v>900364287</v>
      </c>
      <c r="G20" s="187" t="s">
        <v>172</v>
      </c>
      <c r="H20" s="187" t="s">
        <v>173</v>
      </c>
      <c r="I20" s="187">
        <v>14352401</v>
      </c>
      <c r="J20" s="187" t="s">
        <v>174</v>
      </c>
      <c r="K20" s="191">
        <v>1000000</v>
      </c>
      <c r="L20" s="205"/>
      <c r="M20" s="205"/>
    </row>
    <row r="21" spans="1:13" ht="14.25">
      <c r="A21" s="187" t="s">
        <v>170</v>
      </c>
      <c r="B21" s="188" t="s">
        <v>152</v>
      </c>
      <c r="C21" s="189">
        <v>41656</v>
      </c>
      <c r="D21" s="187" t="s">
        <v>159</v>
      </c>
      <c r="E21" s="189">
        <v>41656</v>
      </c>
      <c r="F21" s="190">
        <v>800652351</v>
      </c>
      <c r="G21" s="187" t="s">
        <v>160</v>
      </c>
      <c r="H21" s="187" t="s">
        <v>175</v>
      </c>
      <c r="I21" s="187">
        <v>14352401</v>
      </c>
      <c r="J21" s="187" t="s">
        <v>174</v>
      </c>
      <c r="K21" s="191">
        <v>1380000</v>
      </c>
      <c r="L21" s="205"/>
      <c r="M21" s="205"/>
    </row>
    <row r="22" spans="1:13" ht="14.25">
      <c r="A22" s="187" t="s">
        <v>170</v>
      </c>
      <c r="B22" s="188" t="s">
        <v>177</v>
      </c>
      <c r="C22" s="189">
        <v>41649</v>
      </c>
      <c r="D22" s="187">
        <v>66531</v>
      </c>
      <c r="E22" s="189">
        <v>41649</v>
      </c>
      <c r="F22" s="190">
        <v>900542357</v>
      </c>
      <c r="G22" s="187" t="s">
        <v>178</v>
      </c>
      <c r="H22" s="187" t="s">
        <v>179</v>
      </c>
      <c r="I22" s="187">
        <v>14352402</v>
      </c>
      <c r="J22" s="187" t="s">
        <v>180</v>
      </c>
      <c r="K22" s="191">
        <v>840000</v>
      </c>
      <c r="L22" s="205"/>
      <c r="M22" s="205"/>
    </row>
    <row r="23" spans="1:13" ht="14.25">
      <c r="A23" s="187" t="s">
        <v>170</v>
      </c>
      <c r="B23" s="188" t="s">
        <v>181</v>
      </c>
      <c r="C23" s="189">
        <v>41651</v>
      </c>
      <c r="D23" s="187">
        <v>4253</v>
      </c>
      <c r="E23" s="189">
        <v>41651</v>
      </c>
      <c r="F23" s="190">
        <v>85365455</v>
      </c>
      <c r="G23" s="187" t="s">
        <v>182</v>
      </c>
      <c r="H23" s="187" t="s">
        <v>183</v>
      </c>
      <c r="I23" s="187">
        <v>14352403</v>
      </c>
      <c r="J23" s="187" t="s">
        <v>184</v>
      </c>
      <c r="K23" s="191">
        <v>976500</v>
      </c>
      <c r="L23" s="205"/>
      <c r="M23" s="205"/>
    </row>
    <row r="24" spans="1:13" ht="14.25">
      <c r="A24" s="177" t="s">
        <v>151</v>
      </c>
      <c r="B24" s="178" t="s">
        <v>177</v>
      </c>
      <c r="C24" s="179">
        <v>41665</v>
      </c>
      <c r="D24" s="177" t="s">
        <v>185</v>
      </c>
      <c r="E24" s="179">
        <v>41644</v>
      </c>
      <c r="F24" s="190">
        <v>860333255</v>
      </c>
      <c r="G24" s="177" t="str">
        <f>_xlfn.IFERROR(VLOOKUP(F24,'[1]TERCEROS'!$A$2:$D$38,3,FALSE),"")</f>
        <v>TIENDITA S.A.S.</v>
      </c>
      <c r="H24" s="177" t="s">
        <v>187</v>
      </c>
      <c r="I24" s="177">
        <v>519525</v>
      </c>
      <c r="J24" s="177" t="str">
        <f>_xlfn.IFERROR(VLOOKUP(I24,PUC,2,FALSE),"")</f>
        <v>ELEMENTOS DE ASEO Y CAFETERIA </v>
      </c>
      <c r="K24" s="181">
        <v>45000</v>
      </c>
      <c r="L24" s="195"/>
      <c r="M24" s="206"/>
    </row>
    <row r="25" spans="1:11" ht="14.25">
      <c r="A25" s="177" t="s">
        <v>151</v>
      </c>
      <c r="B25" s="178" t="s">
        <v>177</v>
      </c>
      <c r="C25" s="179">
        <v>41665</v>
      </c>
      <c r="D25" s="177" t="s">
        <v>185</v>
      </c>
      <c r="E25" s="179">
        <v>41645</v>
      </c>
      <c r="F25" s="192">
        <v>850369245</v>
      </c>
      <c r="G25" s="177" t="str">
        <f>_xlfn.IFERROR(VLOOKUP(F25,'[1]TERCEROS'!$A$2:$D$38,3,FALSE),"")</f>
        <v>EL SUPERMERCADO</v>
      </c>
      <c r="H25" s="177" t="s">
        <v>190</v>
      </c>
      <c r="I25" s="177">
        <v>519525</v>
      </c>
      <c r="J25" s="177" t="str">
        <f>_xlfn.IFERROR(VLOOKUP(I25,PUC,2,FALSE),"")</f>
        <v>ELEMENTOS DE ASEO Y CAFETERIA </v>
      </c>
      <c r="K25" s="181">
        <v>61000</v>
      </c>
    </row>
    <row r="26" spans="4:11" ht="12.75">
      <c r="D26" s="203">
        <v>49</v>
      </c>
      <c r="E26" s="604" t="s">
        <v>221</v>
      </c>
      <c r="F26" s="604"/>
      <c r="G26" s="604"/>
      <c r="H26" s="604"/>
      <c r="I26" s="604"/>
      <c r="J26" s="604"/>
      <c r="K26" s="203">
        <f>ROUND(SUM(K20:K25),-3)</f>
        <v>4303000</v>
      </c>
    </row>
    <row r="28" spans="1:11" ht="14.25">
      <c r="A28" s="177" t="s">
        <v>170</v>
      </c>
      <c r="B28" s="178" t="s">
        <v>129</v>
      </c>
      <c r="C28" s="179">
        <v>41643</v>
      </c>
      <c r="D28" s="177" t="s">
        <v>191</v>
      </c>
      <c r="E28" s="179">
        <v>41643</v>
      </c>
      <c r="F28" s="180">
        <v>45256287</v>
      </c>
      <c r="G28" s="177" t="str">
        <f>_xlfn.IFERROR(VLOOKUP(F28,'[1]TERCEROS'!$A$2:$D$38,3,FALSE),"")</f>
        <v>FELIPE MOLINA</v>
      </c>
      <c r="H28" s="177" t="s">
        <v>192</v>
      </c>
      <c r="I28" s="177">
        <v>511025</v>
      </c>
      <c r="J28" s="177" t="str">
        <f aca="true" t="shared" si="0" ref="J28:J35">_xlfn.IFERROR(VLOOKUP(I28,PUC,2,FALSE),"")</f>
        <v>ASESORIA JURIDICA </v>
      </c>
      <c r="K28" s="181">
        <v>1200000</v>
      </c>
    </row>
    <row r="29" spans="1:11" ht="14.25">
      <c r="A29" s="177" t="s">
        <v>170</v>
      </c>
      <c r="B29" s="178" t="s">
        <v>133</v>
      </c>
      <c r="C29" s="179">
        <v>41645</v>
      </c>
      <c r="D29" s="177" t="s">
        <v>193</v>
      </c>
      <c r="E29" s="179">
        <f>+C29</f>
        <v>41645</v>
      </c>
      <c r="F29" s="180">
        <v>860999777</v>
      </c>
      <c r="G29" s="177" t="str">
        <f>_xlfn.IFERROR(VLOOKUP(F29,'[1]TERCEROS'!$A$2:$D$38,3,FALSE),"")</f>
        <v>TENZA S.A.</v>
      </c>
      <c r="H29" s="177" t="s">
        <v>194</v>
      </c>
      <c r="I29" s="177">
        <v>170525</v>
      </c>
      <c r="J29" s="177" t="str">
        <f t="shared" si="0"/>
        <v>ARRENDAMIENTOS </v>
      </c>
      <c r="K29" s="181">
        <v>1500000</v>
      </c>
    </row>
    <row r="30" spans="1:11" ht="14.25">
      <c r="A30" s="177" t="s">
        <v>170</v>
      </c>
      <c r="B30" s="178" t="s">
        <v>144</v>
      </c>
      <c r="C30" s="179">
        <v>41647</v>
      </c>
      <c r="D30" s="177">
        <v>4526</v>
      </c>
      <c r="E30" s="179">
        <f>+C30</f>
        <v>41647</v>
      </c>
      <c r="F30" s="180">
        <v>900225587</v>
      </c>
      <c r="G30" s="177" t="str">
        <f>_xlfn.IFERROR(VLOOKUP(F30,'[1]TERCEROS'!$A$2:$D$38,3,FALSE),"")</f>
        <v>LITOGRAFIA DIGITAL LTDA</v>
      </c>
      <c r="H30" s="177" t="s">
        <v>200</v>
      </c>
      <c r="I30" s="177">
        <v>523560</v>
      </c>
      <c r="J30" s="177" t="str">
        <f t="shared" si="0"/>
        <v>PROPAGANDA Y PUBLICIDAD </v>
      </c>
      <c r="K30" s="181">
        <f>750000/1.16</f>
        <v>646551.7241379311</v>
      </c>
    </row>
    <row r="31" spans="1:11" ht="14.25">
      <c r="A31" s="177" t="s">
        <v>170</v>
      </c>
      <c r="B31" s="178" t="s">
        <v>140</v>
      </c>
      <c r="C31" s="179">
        <v>41646</v>
      </c>
      <c r="D31" s="177">
        <v>10</v>
      </c>
      <c r="E31" s="179">
        <f>+C31</f>
        <v>41646</v>
      </c>
      <c r="F31" s="180">
        <v>58455630</v>
      </c>
      <c r="G31" s="177" t="str">
        <f>_xlfn.IFERROR(VLOOKUP(F31,'[1]TERCEROS'!$A$2:$D$38,3,FALSE),"")</f>
        <v>Pedro Mercado </v>
      </c>
      <c r="H31" s="177" t="s">
        <v>195</v>
      </c>
      <c r="I31" s="177">
        <v>525015</v>
      </c>
      <c r="J31" s="177" t="str">
        <f t="shared" si="0"/>
        <v>REPARACIONES LOCATIVAS </v>
      </c>
      <c r="K31" s="181">
        <v>145000</v>
      </c>
    </row>
    <row r="32" spans="1:11" ht="14.25">
      <c r="A32" s="187" t="s">
        <v>151</v>
      </c>
      <c r="B32" s="188" t="s">
        <v>196</v>
      </c>
      <c r="C32" s="189">
        <v>41670</v>
      </c>
      <c r="D32" s="187" t="s">
        <v>201</v>
      </c>
      <c r="E32" s="189">
        <f>+C32</f>
        <v>41670</v>
      </c>
      <c r="F32" s="190">
        <v>800555222</v>
      </c>
      <c r="G32" s="187" t="str">
        <f>_xlfn.IFERROR(VLOOKUP(F32,'[1]TERCEROS'!$A$2:$D$38,3,FALSE),"")</f>
        <v>BANCOMIO</v>
      </c>
      <c r="H32" s="187" t="s">
        <v>202</v>
      </c>
      <c r="I32" s="187">
        <v>530505</v>
      </c>
      <c r="J32" s="187" t="str">
        <f t="shared" si="0"/>
        <v>GASTOS BANCARIOS </v>
      </c>
      <c r="K32" s="191">
        <v>89000</v>
      </c>
    </row>
    <row r="33" spans="1:11" ht="14.25">
      <c r="A33" s="177" t="s">
        <v>151</v>
      </c>
      <c r="B33" s="178" t="s">
        <v>177</v>
      </c>
      <c r="C33" s="179">
        <v>41665</v>
      </c>
      <c r="D33" s="177" t="s">
        <v>185</v>
      </c>
      <c r="E33" s="179">
        <v>41655</v>
      </c>
      <c r="F33" s="192">
        <v>999587325</v>
      </c>
      <c r="G33" s="177" t="str">
        <f>_xlfn.IFERROR(VLOOKUP(F33,'[1]TERCEROS'!$A$2:$D$38,3,FALSE),"")</f>
        <v>TELEFONIANDO S.A.S.</v>
      </c>
      <c r="H33" s="177" t="s">
        <v>210</v>
      </c>
      <c r="I33" s="177">
        <v>513535</v>
      </c>
      <c r="J33" s="177" t="str">
        <f t="shared" si="0"/>
        <v>TELEFONO </v>
      </c>
      <c r="K33" s="181">
        <v>29120</v>
      </c>
    </row>
    <row r="34" spans="1:11" ht="14.25">
      <c r="A34" s="187" t="s">
        <v>151</v>
      </c>
      <c r="B34" s="188" t="s">
        <v>196</v>
      </c>
      <c r="C34" s="189">
        <v>41670</v>
      </c>
      <c r="D34" s="187" t="s">
        <v>201</v>
      </c>
      <c r="E34" s="189">
        <f>+C34</f>
        <v>41670</v>
      </c>
      <c r="F34" s="190">
        <v>800555222</v>
      </c>
      <c r="G34" s="187" t="str">
        <f>_xlfn.IFERROR(VLOOKUP(F34,'[1]TERCEROS'!$A$2:$D$38,3,FALSE),"")</f>
        <v>BANCOMIO</v>
      </c>
      <c r="H34" s="187" t="s">
        <v>203</v>
      </c>
      <c r="I34" s="187">
        <v>530515</v>
      </c>
      <c r="J34" s="187" t="str">
        <f t="shared" si="0"/>
        <v>COMISIONES </v>
      </c>
      <c r="K34" s="191">
        <v>9800</v>
      </c>
    </row>
    <row r="35" spans="1:11" ht="14.25">
      <c r="A35" s="177" t="s">
        <v>170</v>
      </c>
      <c r="B35" s="178" t="s">
        <v>196</v>
      </c>
      <c r="C35" s="179">
        <v>41671</v>
      </c>
      <c r="D35" s="177" t="s">
        <v>197</v>
      </c>
      <c r="E35" s="179">
        <v>41671</v>
      </c>
      <c r="F35" s="194">
        <v>12245235</v>
      </c>
      <c r="G35" s="177" t="str">
        <f>_xlfn.IFERROR(VLOOKUP(F35,'[1]TERCEROS'!$A$2:$D$38,3,FALSE),"")</f>
        <v>FREDDY MACIAS</v>
      </c>
      <c r="H35" s="177" t="s">
        <v>198</v>
      </c>
      <c r="I35" s="177">
        <v>513515</v>
      </c>
      <c r="J35" s="177" t="str">
        <f t="shared" si="0"/>
        <v>ASISTENCIA TECNICA </v>
      </c>
      <c r="K35" s="181">
        <v>600000</v>
      </c>
    </row>
    <row r="36" spans="4:11" ht="12.75">
      <c r="D36" s="203">
        <v>51</v>
      </c>
      <c r="E36" s="604" t="s">
        <v>220</v>
      </c>
      <c r="F36" s="604"/>
      <c r="G36" s="604"/>
      <c r="H36" s="604"/>
      <c r="I36" s="604"/>
      <c r="J36" s="604"/>
      <c r="K36" s="204">
        <f>ROUND(SUM(K28:K35),-3)</f>
        <v>4219000</v>
      </c>
    </row>
    <row r="38" spans="1:12" ht="14.25">
      <c r="A38" s="187" t="s">
        <v>151</v>
      </c>
      <c r="B38" s="188" t="s">
        <v>144</v>
      </c>
      <c r="C38" s="189">
        <v>41658</v>
      </c>
      <c r="D38" s="187" t="s">
        <v>171</v>
      </c>
      <c r="E38" s="189">
        <v>41649</v>
      </c>
      <c r="F38" s="190">
        <v>900364287</v>
      </c>
      <c r="G38" s="187" t="str">
        <f>_xlfn.IFERROR(VLOOKUP(F38,'[1]TERCEROS'!$A$2:$D$38,3,FALSE),"")</f>
        <v>FABRIWEAR LTDA</v>
      </c>
      <c r="H38" s="187" t="s">
        <v>176</v>
      </c>
      <c r="I38" s="187">
        <v>14352401</v>
      </c>
      <c r="J38" s="187" t="str">
        <f>_xlfn.IFERROR(VLOOKUP(I38,PUC,2,FALSE),"")</f>
        <v>DE PANTALONES</v>
      </c>
      <c r="K38" s="191"/>
      <c r="L38" s="191">
        <f>7*10000</f>
        <v>70000</v>
      </c>
    </row>
    <row r="39" spans="4:12" ht="12.75">
      <c r="D39" s="212">
        <v>54</v>
      </c>
      <c r="E39" s="603" t="s">
        <v>222</v>
      </c>
      <c r="F39" s="603"/>
      <c r="G39" s="603"/>
      <c r="H39" s="603"/>
      <c r="I39" s="603"/>
      <c r="J39" s="603"/>
      <c r="K39" s="213"/>
      <c r="L39" s="213">
        <f>+L38</f>
        <v>70000</v>
      </c>
    </row>
    <row r="41" spans="1:12" ht="15">
      <c r="A41" s="207" t="s">
        <v>128</v>
      </c>
      <c r="B41" s="208" t="s">
        <v>129</v>
      </c>
      <c r="C41" s="209">
        <v>41650</v>
      </c>
      <c r="D41" s="207"/>
      <c r="E41" s="207"/>
      <c r="F41" s="210">
        <v>1045269523</v>
      </c>
      <c r="G41" s="207" t="s">
        <v>130</v>
      </c>
      <c r="H41" s="207" t="s">
        <v>131</v>
      </c>
      <c r="I41" s="207">
        <v>240801</v>
      </c>
      <c r="J41" s="207" t="s">
        <v>204</v>
      </c>
      <c r="K41" s="211"/>
      <c r="L41" s="211">
        <v>42000</v>
      </c>
    </row>
    <row r="42" spans="1:12" ht="15">
      <c r="A42" s="207" t="s">
        <v>128</v>
      </c>
      <c r="B42" s="208" t="s">
        <v>133</v>
      </c>
      <c r="C42" s="209">
        <v>41652</v>
      </c>
      <c r="D42" s="207"/>
      <c r="E42" s="207"/>
      <c r="F42" s="210">
        <v>999666777</v>
      </c>
      <c r="G42" s="207" t="s">
        <v>134</v>
      </c>
      <c r="H42" s="207" t="s">
        <v>135</v>
      </c>
      <c r="I42" s="207">
        <v>240801</v>
      </c>
      <c r="J42" s="207" t="s">
        <v>204</v>
      </c>
      <c r="K42" s="211"/>
      <c r="L42" s="211">
        <v>207200</v>
      </c>
    </row>
    <row r="43" spans="1:12" ht="15">
      <c r="A43" s="207" t="s">
        <v>128</v>
      </c>
      <c r="B43" s="208" t="s">
        <v>144</v>
      </c>
      <c r="C43" s="209">
        <v>41661</v>
      </c>
      <c r="D43" s="207"/>
      <c r="E43" s="207"/>
      <c r="F43" s="210">
        <v>800255397</v>
      </c>
      <c r="G43" s="207" t="s">
        <v>145</v>
      </c>
      <c r="H43" s="207" t="s">
        <v>146</v>
      </c>
      <c r="I43" s="207">
        <v>240801</v>
      </c>
      <c r="J43" s="207" t="s">
        <v>204</v>
      </c>
      <c r="K43" s="211"/>
      <c r="L43" s="211">
        <v>184800</v>
      </c>
    </row>
    <row r="44" spans="1:12" ht="15">
      <c r="A44" s="207" t="s">
        <v>128</v>
      </c>
      <c r="B44" s="208" t="s">
        <v>136</v>
      </c>
      <c r="C44" s="209">
        <v>41683</v>
      </c>
      <c r="D44" s="207"/>
      <c r="E44" s="207"/>
      <c r="F44" s="214">
        <v>800212212</v>
      </c>
      <c r="G44" s="207" t="s">
        <v>137</v>
      </c>
      <c r="H44" s="207" t="s">
        <v>138</v>
      </c>
      <c r="I44" s="207">
        <v>240801</v>
      </c>
      <c r="J44" s="207" t="s">
        <v>204</v>
      </c>
      <c r="K44" s="211"/>
      <c r="L44" s="211">
        <v>251680</v>
      </c>
    </row>
    <row r="45" spans="1:12" ht="15">
      <c r="A45" s="207" t="s">
        <v>128</v>
      </c>
      <c r="B45" s="208" t="s">
        <v>140</v>
      </c>
      <c r="C45" s="209">
        <v>41653</v>
      </c>
      <c r="D45" s="207"/>
      <c r="E45" s="207"/>
      <c r="F45" s="210">
        <v>860524608</v>
      </c>
      <c r="G45" s="207" t="s">
        <v>141</v>
      </c>
      <c r="H45" s="207" t="s">
        <v>142</v>
      </c>
      <c r="I45" s="207">
        <v>240802</v>
      </c>
      <c r="J45" s="207" t="s">
        <v>188</v>
      </c>
      <c r="K45" s="211"/>
      <c r="L45" s="211">
        <v>126080</v>
      </c>
    </row>
    <row r="46" spans="1:12" ht="15">
      <c r="A46" s="207" t="s">
        <v>128</v>
      </c>
      <c r="B46" s="208" t="s">
        <v>147</v>
      </c>
      <c r="C46" s="209">
        <v>41664</v>
      </c>
      <c r="D46" s="207"/>
      <c r="E46" s="207"/>
      <c r="F46" s="214">
        <v>800111126</v>
      </c>
      <c r="G46" s="207" t="s">
        <v>148</v>
      </c>
      <c r="H46" s="207" t="s">
        <v>149</v>
      </c>
      <c r="I46" s="207">
        <v>240803</v>
      </c>
      <c r="J46" s="207" t="s">
        <v>205</v>
      </c>
      <c r="K46" s="211"/>
      <c r="L46" s="211">
        <v>19200</v>
      </c>
    </row>
    <row r="47" spans="4:12" ht="12.75">
      <c r="D47" s="212">
        <v>57</v>
      </c>
      <c r="E47" s="603" t="s">
        <v>223</v>
      </c>
      <c r="F47" s="603"/>
      <c r="G47" s="603"/>
      <c r="H47" s="603"/>
      <c r="I47" s="603"/>
      <c r="J47" s="603"/>
      <c r="K47" s="213"/>
      <c r="L47" s="213">
        <f>ROUND(SUM(L41:L46),-3)</f>
        <v>831000</v>
      </c>
    </row>
    <row r="49" spans="1:12" ht="15">
      <c r="A49" s="207" t="s">
        <v>151</v>
      </c>
      <c r="B49" s="208" t="s">
        <v>144</v>
      </c>
      <c r="C49" s="209">
        <v>41658</v>
      </c>
      <c r="D49" s="207" t="s">
        <v>171</v>
      </c>
      <c r="E49" s="209">
        <v>41649</v>
      </c>
      <c r="F49" s="210">
        <v>900364287</v>
      </c>
      <c r="G49" s="207" t="s">
        <v>172</v>
      </c>
      <c r="H49" s="207" t="s">
        <v>176</v>
      </c>
      <c r="I49" s="207">
        <v>240802</v>
      </c>
      <c r="J49" s="207" t="s">
        <v>188</v>
      </c>
      <c r="K49" s="211"/>
      <c r="L49" s="211">
        <v>11200</v>
      </c>
    </row>
    <row r="50" spans="4:12" ht="12.75">
      <c r="D50" s="212">
        <v>62</v>
      </c>
      <c r="E50" s="603" t="s">
        <v>224</v>
      </c>
      <c r="F50" s="603"/>
      <c r="G50" s="603"/>
      <c r="H50" s="603"/>
      <c r="I50" s="603"/>
      <c r="J50" s="603"/>
      <c r="K50" s="213"/>
      <c r="L50" s="213">
        <v>11000</v>
      </c>
    </row>
    <row r="52" spans="1:11" ht="15">
      <c r="A52" s="187" t="s">
        <v>170</v>
      </c>
      <c r="B52" s="188" t="s">
        <v>136</v>
      </c>
      <c r="C52" s="189">
        <v>41649</v>
      </c>
      <c r="D52" s="187" t="s">
        <v>171</v>
      </c>
      <c r="E52" s="189">
        <v>41649</v>
      </c>
      <c r="F52" s="190">
        <v>900364287</v>
      </c>
      <c r="G52" s="187" t="s">
        <v>172</v>
      </c>
      <c r="H52" s="187" t="s">
        <v>173</v>
      </c>
      <c r="I52" s="187">
        <v>240802</v>
      </c>
      <c r="J52" s="187" t="s">
        <v>188</v>
      </c>
      <c r="K52" s="193">
        <v>160000</v>
      </c>
    </row>
    <row r="53" spans="1:11" ht="15">
      <c r="A53" s="177" t="s">
        <v>170</v>
      </c>
      <c r="B53" s="178" t="s">
        <v>177</v>
      </c>
      <c r="C53" s="179">
        <v>41649</v>
      </c>
      <c r="D53" s="177">
        <v>66531</v>
      </c>
      <c r="E53" s="179">
        <v>41649</v>
      </c>
      <c r="F53" s="180">
        <v>900542357</v>
      </c>
      <c r="G53" s="177" t="s">
        <v>178</v>
      </c>
      <c r="H53" s="177" t="s">
        <v>179</v>
      </c>
      <c r="I53" s="177">
        <v>240802</v>
      </c>
      <c r="J53" s="177" t="s">
        <v>188</v>
      </c>
      <c r="K53" s="215">
        <v>134400</v>
      </c>
    </row>
    <row r="54" spans="1:11" ht="15">
      <c r="A54" s="177" t="s">
        <v>170</v>
      </c>
      <c r="B54" s="178" t="s">
        <v>152</v>
      </c>
      <c r="C54" s="179">
        <v>41656</v>
      </c>
      <c r="D54" s="177" t="s">
        <v>159</v>
      </c>
      <c r="E54" s="179">
        <v>41656</v>
      </c>
      <c r="F54" s="180">
        <v>800652351</v>
      </c>
      <c r="G54" s="177" t="s">
        <v>160</v>
      </c>
      <c r="H54" s="177" t="s">
        <v>175</v>
      </c>
      <c r="I54" s="177">
        <v>240802</v>
      </c>
      <c r="J54" s="177" t="s">
        <v>188</v>
      </c>
      <c r="K54" s="215">
        <v>220800</v>
      </c>
    </row>
    <row r="55" spans="1:11" ht="15">
      <c r="A55" s="177" t="s">
        <v>151</v>
      </c>
      <c r="B55" s="178" t="s">
        <v>177</v>
      </c>
      <c r="C55" s="179">
        <v>41665</v>
      </c>
      <c r="D55" s="177" t="s">
        <v>185</v>
      </c>
      <c r="E55" s="179">
        <v>41644</v>
      </c>
      <c r="F55" s="190">
        <v>860333255</v>
      </c>
      <c r="G55" s="177" t="s">
        <v>186</v>
      </c>
      <c r="H55" s="177" t="s">
        <v>187</v>
      </c>
      <c r="I55" s="177">
        <v>240802</v>
      </c>
      <c r="J55" s="177" t="s">
        <v>188</v>
      </c>
      <c r="K55" s="215">
        <v>7200</v>
      </c>
    </row>
    <row r="56" spans="1:11" ht="15">
      <c r="A56" s="177" t="s">
        <v>151</v>
      </c>
      <c r="B56" s="178" t="s">
        <v>177</v>
      </c>
      <c r="C56" s="179">
        <v>41665</v>
      </c>
      <c r="D56" s="177" t="s">
        <v>185</v>
      </c>
      <c r="E56" s="179">
        <v>41645</v>
      </c>
      <c r="F56" s="192">
        <v>850369245</v>
      </c>
      <c r="G56" s="177" t="s">
        <v>189</v>
      </c>
      <c r="H56" s="177" t="s">
        <v>190</v>
      </c>
      <c r="I56" s="177">
        <v>240802</v>
      </c>
      <c r="J56" s="177" t="s">
        <v>188</v>
      </c>
      <c r="K56" s="215">
        <v>9760</v>
      </c>
    </row>
    <row r="57" spans="4:11" ht="12.75">
      <c r="D57" s="203">
        <v>68</v>
      </c>
      <c r="E57" s="604" t="s">
        <v>225</v>
      </c>
      <c r="F57" s="604"/>
      <c r="G57" s="604"/>
      <c r="H57" s="604"/>
      <c r="I57" s="604"/>
      <c r="J57" s="604"/>
      <c r="K57" s="204">
        <f>ROUND(SUM(K52:K56),-3)</f>
        <v>532000</v>
      </c>
    </row>
    <row r="59" spans="1:11" ht="15">
      <c r="A59" s="177" t="s">
        <v>170</v>
      </c>
      <c r="B59" s="178" t="s">
        <v>133</v>
      </c>
      <c r="C59" s="179">
        <v>41645</v>
      </c>
      <c r="D59" s="177" t="s">
        <v>193</v>
      </c>
      <c r="E59" s="179">
        <v>41645</v>
      </c>
      <c r="F59" s="180">
        <v>860999777</v>
      </c>
      <c r="G59" s="177" t="s">
        <v>207</v>
      </c>
      <c r="H59" s="177" t="s">
        <v>194</v>
      </c>
      <c r="I59" s="177">
        <v>240802</v>
      </c>
      <c r="J59" s="177" t="s">
        <v>188</v>
      </c>
      <c r="K59" s="215">
        <v>240000</v>
      </c>
    </row>
    <row r="60" spans="1:11" ht="15">
      <c r="A60" s="197" t="s">
        <v>151</v>
      </c>
      <c r="B60" s="198" t="s">
        <v>196</v>
      </c>
      <c r="C60" s="199">
        <v>41670</v>
      </c>
      <c r="D60" s="197" t="s">
        <v>201</v>
      </c>
      <c r="E60" s="199">
        <v>41670</v>
      </c>
      <c r="F60" s="200">
        <v>800555222</v>
      </c>
      <c r="G60" s="197" t="s">
        <v>226</v>
      </c>
      <c r="H60" s="197" t="s">
        <v>227</v>
      </c>
      <c r="I60" s="197">
        <v>240802</v>
      </c>
      <c r="J60" s="197" t="s">
        <v>188</v>
      </c>
      <c r="K60" s="201">
        <v>15808</v>
      </c>
    </row>
    <row r="61" spans="1:11" ht="15">
      <c r="A61" s="177" t="s">
        <v>170</v>
      </c>
      <c r="B61" s="178" t="s">
        <v>144</v>
      </c>
      <c r="C61" s="179">
        <v>41647</v>
      </c>
      <c r="D61" s="177">
        <v>4526</v>
      </c>
      <c r="E61" s="179">
        <v>41647</v>
      </c>
      <c r="F61" s="180">
        <v>900225587</v>
      </c>
      <c r="G61" s="177" t="s">
        <v>199</v>
      </c>
      <c r="H61" s="177" t="s">
        <v>200</v>
      </c>
      <c r="I61" s="177">
        <v>240802</v>
      </c>
      <c r="J61" s="177" t="s">
        <v>188</v>
      </c>
      <c r="K61" s="215">
        <v>103448.27586206899</v>
      </c>
    </row>
    <row r="62" spans="1:11" ht="15">
      <c r="A62" s="177" t="s">
        <v>151</v>
      </c>
      <c r="B62" s="178" t="s">
        <v>177</v>
      </c>
      <c r="C62" s="179">
        <v>41665</v>
      </c>
      <c r="D62" s="177" t="s">
        <v>185</v>
      </c>
      <c r="E62" s="179">
        <v>41655</v>
      </c>
      <c r="F62" s="192">
        <v>999587325</v>
      </c>
      <c r="G62" s="177" t="s">
        <v>209</v>
      </c>
      <c r="H62" s="177" t="s">
        <v>210</v>
      </c>
      <c r="I62" s="177">
        <v>240802</v>
      </c>
      <c r="J62" s="177" t="s">
        <v>188</v>
      </c>
      <c r="K62" s="215">
        <v>4480</v>
      </c>
    </row>
    <row r="63" spans="1:11" ht="12.75">
      <c r="A63" s="216"/>
      <c r="B63" s="216"/>
      <c r="C63" s="216"/>
      <c r="D63" s="212">
        <v>70</v>
      </c>
      <c r="E63" s="603" t="s">
        <v>212</v>
      </c>
      <c r="F63" s="603"/>
      <c r="G63" s="603"/>
      <c r="H63" s="603"/>
      <c r="I63" s="603"/>
      <c r="J63" s="603"/>
      <c r="K63" s="213">
        <f>ROUND(SUM(K59:K62),-3)</f>
        <v>364000</v>
      </c>
    </row>
    <row r="65" spans="1:11" ht="15">
      <c r="A65" s="177" t="s">
        <v>170</v>
      </c>
      <c r="B65" s="178" t="s">
        <v>181</v>
      </c>
      <c r="C65" s="179">
        <v>41651</v>
      </c>
      <c r="D65" s="177">
        <v>4253</v>
      </c>
      <c r="E65" s="179">
        <v>41651</v>
      </c>
      <c r="F65" s="180">
        <v>85365455</v>
      </c>
      <c r="G65" s="177" t="s">
        <v>182</v>
      </c>
      <c r="H65" s="177" t="s">
        <v>183</v>
      </c>
      <c r="I65" s="177">
        <v>240802</v>
      </c>
      <c r="J65" s="177" t="s">
        <v>188</v>
      </c>
      <c r="K65" s="215">
        <v>23436</v>
      </c>
    </row>
    <row r="66" spans="1:11" ht="15">
      <c r="A66" s="177" t="s">
        <v>170</v>
      </c>
      <c r="B66" s="178" t="s">
        <v>129</v>
      </c>
      <c r="C66" s="179">
        <v>41643</v>
      </c>
      <c r="D66" s="177" t="s">
        <v>191</v>
      </c>
      <c r="E66" s="179">
        <v>41643</v>
      </c>
      <c r="F66" s="180">
        <v>45256287</v>
      </c>
      <c r="G66" s="177" t="s">
        <v>206</v>
      </c>
      <c r="H66" s="177" t="s">
        <v>192</v>
      </c>
      <c r="I66" s="177">
        <v>240802</v>
      </c>
      <c r="J66" s="177" t="s">
        <v>188</v>
      </c>
      <c r="K66" s="215">
        <v>28800</v>
      </c>
    </row>
    <row r="67" spans="1:11" ht="15">
      <c r="A67" s="177" t="s">
        <v>170</v>
      </c>
      <c r="B67" s="178" t="s">
        <v>140</v>
      </c>
      <c r="C67" s="179">
        <v>41646</v>
      </c>
      <c r="D67" s="177">
        <v>10</v>
      </c>
      <c r="E67" s="179">
        <v>41646</v>
      </c>
      <c r="F67" s="180">
        <v>58455630</v>
      </c>
      <c r="G67" s="177" t="s">
        <v>208</v>
      </c>
      <c r="H67" s="177" t="s">
        <v>195</v>
      </c>
      <c r="I67" s="177">
        <v>240802</v>
      </c>
      <c r="J67" s="177" t="s">
        <v>188</v>
      </c>
      <c r="K67" s="215">
        <v>3480</v>
      </c>
    </row>
    <row r="68" spans="1:11" ht="15">
      <c r="A68" s="177" t="s">
        <v>170</v>
      </c>
      <c r="B68" s="178" t="s">
        <v>196</v>
      </c>
      <c r="C68" s="179">
        <v>41671</v>
      </c>
      <c r="D68" s="177" t="s">
        <v>197</v>
      </c>
      <c r="E68" s="179">
        <v>41671</v>
      </c>
      <c r="F68" s="194">
        <v>12245235</v>
      </c>
      <c r="G68" s="177" t="s">
        <v>211</v>
      </c>
      <c r="H68" s="177" t="s">
        <v>198</v>
      </c>
      <c r="I68" s="177">
        <v>240802</v>
      </c>
      <c r="J68" s="177" t="s">
        <v>188</v>
      </c>
      <c r="K68" s="215">
        <v>14400</v>
      </c>
    </row>
    <row r="69" spans="1:11" ht="12.75">
      <c r="A69" s="216"/>
      <c r="B69" s="216"/>
      <c r="C69" s="216"/>
      <c r="D69" s="212">
        <v>72</v>
      </c>
      <c r="E69" s="603" t="s">
        <v>213</v>
      </c>
      <c r="F69" s="603"/>
      <c r="G69" s="603"/>
      <c r="H69" s="603"/>
      <c r="I69" s="603"/>
      <c r="J69" s="603"/>
      <c r="K69" s="213">
        <f>ROUND(SUM(K65:K68),-3)</f>
        <v>70000</v>
      </c>
    </row>
    <row r="71" spans="1:11" ht="15">
      <c r="A71" s="207" t="s">
        <v>167</v>
      </c>
      <c r="B71" s="208" t="s">
        <v>129</v>
      </c>
      <c r="C71" s="209">
        <v>41654</v>
      </c>
      <c r="D71" s="207"/>
      <c r="E71" s="207"/>
      <c r="F71" s="210">
        <v>999666777</v>
      </c>
      <c r="G71" s="207" t="s">
        <v>134</v>
      </c>
      <c r="H71" s="207" t="s">
        <v>168</v>
      </c>
      <c r="I71" s="207">
        <v>240801</v>
      </c>
      <c r="J71" s="207" t="s">
        <v>204</v>
      </c>
      <c r="K71" s="211">
        <v>14800</v>
      </c>
    </row>
    <row r="72" spans="4:11" ht="12.75">
      <c r="D72" s="212">
        <v>74</v>
      </c>
      <c r="E72" s="603" t="s">
        <v>214</v>
      </c>
      <c r="F72" s="603"/>
      <c r="G72" s="603"/>
      <c r="H72" s="603"/>
      <c r="I72" s="603"/>
      <c r="J72" s="603"/>
      <c r="K72" s="213">
        <v>15000</v>
      </c>
    </row>
    <row r="74" spans="1:11" ht="14.25">
      <c r="A74" s="182" t="s">
        <v>128</v>
      </c>
      <c r="B74" s="183" t="s">
        <v>136</v>
      </c>
      <c r="C74" s="184">
        <v>41683</v>
      </c>
      <c r="D74" s="182"/>
      <c r="E74" s="182"/>
      <c r="F74" s="185">
        <v>800212212</v>
      </c>
      <c r="G74" s="182" t="s">
        <v>137</v>
      </c>
      <c r="H74" s="182" t="s">
        <v>138</v>
      </c>
      <c r="I74" s="182">
        <v>135517</v>
      </c>
      <c r="J74" s="182" t="s">
        <v>215</v>
      </c>
      <c r="K74" s="186">
        <v>37752</v>
      </c>
    </row>
    <row r="75" spans="4:11" ht="12.75">
      <c r="D75" s="212">
        <v>81</v>
      </c>
      <c r="E75" s="603" t="s">
        <v>71</v>
      </c>
      <c r="F75" s="603"/>
      <c r="G75" s="603"/>
      <c r="H75" s="603"/>
      <c r="I75" s="603"/>
      <c r="J75" s="603"/>
      <c r="K75" s="213">
        <v>38000</v>
      </c>
    </row>
  </sheetData>
  <sheetProtection/>
  <mergeCells count="14">
    <mergeCell ref="E50:J50"/>
    <mergeCell ref="E57:J57"/>
    <mergeCell ref="E63:J63"/>
    <mergeCell ref="E69:J69"/>
    <mergeCell ref="E72:J72"/>
    <mergeCell ref="E75:J75"/>
    <mergeCell ref="E8:J8"/>
    <mergeCell ref="E11:J11"/>
    <mergeCell ref="E15:J15"/>
    <mergeCell ref="E18:J18"/>
    <mergeCell ref="E26:J26"/>
    <mergeCell ref="E36:J36"/>
    <mergeCell ref="E39:J39"/>
    <mergeCell ref="E47:J47"/>
  </mergeCells>
  <dataValidations count="3">
    <dataValidation type="list" allowBlank="1" showInputMessage="1" showErrorMessage="1" sqref="A2:A7 A10 A13:A14 A17 A24:A25 A32:A35 A41:A46 A49 A52:A56 A65:A68 A71 A59:A6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20:A23 A28:A31 A38 A74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I38">
      <formula1>$A$4:$A$2620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ConTabilizalo.com</cp:lastModifiedBy>
  <cp:lastPrinted>2014-02-10T01:47:25Z</cp:lastPrinted>
  <dcterms:created xsi:type="dcterms:W3CDTF">2006-05-09T22:10:03Z</dcterms:created>
  <dcterms:modified xsi:type="dcterms:W3CDTF">2014-05-14T15:05:32Z</dcterms:modified>
  <cp:category/>
  <cp:version/>
  <cp:contentType/>
  <cp:contentStatus/>
</cp:coreProperties>
</file>